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OS.PP.RACUNOVODSTVO\Desktop\2025\Financijska izvješća\1-12-2025\"/>
    </mc:Choice>
  </mc:AlternateContent>
  <xr:revisionPtr revIDLastSave="0" documentId="13_ncr:1_{4D7B236A-66D7-4F84-8269-EDCD17A99840}"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E331" i="9" s="1"/>
  <c r="B331" i="9" s="1"/>
  <c r="F331" i="9"/>
  <c r="H330" i="9"/>
  <c r="G330" i="9"/>
  <c r="F330" i="9"/>
  <c r="H329" i="9"/>
  <c r="G329" i="9"/>
  <c r="E329" i="9" s="1"/>
  <c r="B329" i="9" s="1"/>
  <c r="F329" i="9"/>
  <c r="H328" i="9"/>
  <c r="G328" i="9"/>
  <c r="F328" i="9"/>
  <c r="E328" i="9"/>
  <c r="B328" i="9" s="1"/>
  <c r="H327" i="9"/>
  <c r="G327" i="9"/>
  <c r="F327" i="9"/>
  <c r="H326" i="9"/>
  <c r="G326" i="9"/>
  <c r="F326" i="9"/>
  <c r="H325" i="9"/>
  <c r="G325" i="9"/>
  <c r="F325" i="9"/>
  <c r="E325" i="9"/>
  <c r="B325" i="9" s="1"/>
  <c r="H324" i="9"/>
  <c r="E324" i="9" s="1"/>
  <c r="G324" i="9"/>
  <c r="F324" i="9"/>
  <c r="H323" i="9"/>
  <c r="G323" i="9"/>
  <c r="E323" i="9" s="1"/>
  <c r="B323" i="9" s="1"/>
  <c r="F323" i="9"/>
  <c r="H322" i="9"/>
  <c r="G322" i="9"/>
  <c r="F322" i="9"/>
  <c r="H321" i="9"/>
  <c r="G321" i="9"/>
  <c r="F321" i="9"/>
  <c r="E321" i="9"/>
  <c r="B321" i="9" s="1"/>
  <c r="H320" i="9"/>
  <c r="G320" i="9"/>
  <c r="F320" i="9"/>
  <c r="H319" i="9"/>
  <c r="G319" i="9"/>
  <c r="F319" i="9"/>
  <c r="H318" i="9"/>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c r="E291" i="9"/>
  <c r="M290" i="9"/>
  <c r="L290" i="9"/>
  <c r="F290" i="9" s="1"/>
  <c r="E290" i="9"/>
  <c r="B290" i="9" s="1"/>
  <c r="M289" i="9"/>
  <c r="L289" i="9"/>
  <c r="E289" i="9"/>
  <c r="M288" i="9"/>
  <c r="L288" i="9"/>
  <c r="F288" i="9" s="1"/>
  <c r="E288" i="9"/>
  <c r="M287" i="9"/>
  <c r="L287" i="9"/>
  <c r="F287" i="9"/>
  <c r="E287" i="9"/>
  <c r="M286" i="9"/>
  <c r="L286" i="9"/>
  <c r="F286" i="9" s="1"/>
  <c r="E286" i="9"/>
  <c r="M285" i="9"/>
  <c r="L285" i="9"/>
  <c r="F285" i="9" s="1"/>
  <c r="B285" i="9" s="1"/>
  <c r="E285" i="9"/>
  <c r="M284" i="9"/>
  <c r="L284" i="9"/>
  <c r="F284" i="9" s="1"/>
  <c r="E284" i="9"/>
  <c r="M283" i="9"/>
  <c r="L283" i="9"/>
  <c r="F283" i="9"/>
  <c r="E283" i="9"/>
  <c r="M282" i="9"/>
  <c r="L282" i="9"/>
  <c r="F282" i="9" s="1"/>
  <c r="B282" i="9" s="1"/>
  <c r="E282" i="9"/>
  <c r="M281" i="9"/>
  <c r="L281" i="9"/>
  <c r="E281" i="9"/>
  <c r="M280" i="9"/>
  <c r="F280" i="9" s="1"/>
  <c r="L280" i="9"/>
  <c r="E280" i="9"/>
  <c r="M279" i="9"/>
  <c r="L279" i="9"/>
  <c r="F279" i="9"/>
  <c r="E279" i="9"/>
  <c r="B279" i="9" s="1"/>
  <c r="M278" i="9"/>
  <c r="L278" i="9"/>
  <c r="F278" i="9" s="1"/>
  <c r="B278" i="9" s="1"/>
  <c r="E278" i="9"/>
  <c r="M277" i="9"/>
  <c r="L277" i="9"/>
  <c r="F277" i="9" s="1"/>
  <c r="B277" i="9" s="1"/>
  <c r="E277" i="9"/>
  <c r="M276" i="9"/>
  <c r="F276" i="9" s="1"/>
  <c r="L276" i="9"/>
  <c r="E276" i="9"/>
  <c r="B276" i="9" s="1"/>
  <c r="M275" i="9"/>
  <c r="L275" i="9"/>
  <c r="F275" i="9"/>
  <c r="E275" i="9"/>
  <c r="M274" i="9"/>
  <c r="L274" i="9"/>
  <c r="F274" i="9" s="1"/>
  <c r="B274" i="9" s="1"/>
  <c r="E274" i="9"/>
  <c r="M273" i="9"/>
  <c r="L273" i="9"/>
  <c r="E273" i="9"/>
  <c r="M272" i="9"/>
  <c r="F272" i="9" s="1"/>
  <c r="L272"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M266" i="9"/>
  <c r="L266" i="9"/>
  <c r="F266" i="9" s="1"/>
  <c r="B266" i="9" s="1"/>
  <c r="E266" i="9"/>
  <c r="M265" i="9"/>
  <c r="L265" i="9"/>
  <c r="E265" i="9"/>
  <c r="M264" i="9"/>
  <c r="F264" i="9" s="1"/>
  <c r="L264" i="9"/>
  <c r="E264" i="9"/>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M258" i="9"/>
  <c r="L258" i="9"/>
  <c r="F258" i="9" s="1"/>
  <c r="B258" i="9" s="1"/>
  <c r="E258" i="9"/>
  <c r="M257" i="9"/>
  <c r="L257" i="9"/>
  <c r="E257" i="9"/>
  <c r="M256" i="9"/>
  <c r="F256" i="9" s="1"/>
  <c r="L256" i="9"/>
  <c r="E256" i="9"/>
  <c r="M255" i="9"/>
  <c r="L255" i="9"/>
  <c r="F255" i="9"/>
  <c r="E255" i="9"/>
  <c r="B255" i="9" s="1"/>
  <c r="M254" i="9"/>
  <c r="L254" i="9"/>
  <c r="F254" i="9" s="1"/>
  <c r="B254" i="9" s="1"/>
  <c r="E254" i="9"/>
  <c r="M253" i="9"/>
  <c r="L253" i="9"/>
  <c r="F253" i="9" s="1"/>
  <c r="B253" i="9" s="1"/>
  <c r="E253" i="9"/>
  <c r="M252" i="9"/>
  <c r="F252" i="9" s="1"/>
  <c r="L252" i="9"/>
  <c r="E252" i="9"/>
  <c r="B252" i="9" s="1"/>
  <c r="M251" i="9"/>
  <c r="L251" i="9"/>
  <c r="F251" i="9"/>
  <c r="E251" i="9"/>
  <c r="M250" i="9"/>
  <c r="L250" i="9"/>
  <c r="F250" i="9" s="1"/>
  <c r="B250" i="9" s="1"/>
  <c r="E250" i="9"/>
  <c r="M249" i="9"/>
  <c r="L249" i="9"/>
  <c r="E249" i="9"/>
  <c r="M248" i="9"/>
  <c r="F248" i="9" s="1"/>
  <c r="L248" i="9"/>
  <c r="E248" i="9"/>
  <c r="M247" i="9"/>
  <c r="L247" i="9"/>
  <c r="F247" i="9"/>
  <c r="E247" i="9"/>
  <c r="B247" i="9" s="1"/>
  <c r="M246" i="9"/>
  <c r="L246" i="9"/>
  <c r="F246" i="9" s="1"/>
  <c r="B246" i="9" s="1"/>
  <c r="E246" i="9"/>
  <c r="M245" i="9"/>
  <c r="L245" i="9"/>
  <c r="F245" i="9" s="1"/>
  <c r="B245" i="9" s="1"/>
  <c r="E245" i="9"/>
  <c r="M244" i="9"/>
  <c r="L244" i="9"/>
  <c r="F244" i="9" s="1"/>
  <c r="E244" i="9"/>
  <c r="M243" i="9"/>
  <c r="F243" i="9" s="1"/>
  <c r="L243" i="9"/>
  <c r="E243" i="9"/>
  <c r="M242" i="9"/>
  <c r="L242" i="9"/>
  <c r="E242" i="9"/>
  <c r="M241" i="9"/>
  <c r="L241" i="9"/>
  <c r="E241" i="9"/>
  <c r="M240" i="9"/>
  <c r="L240" i="9"/>
  <c r="F240" i="9" s="1"/>
  <c r="E240" i="9"/>
  <c r="B240" i="9" s="1"/>
  <c r="M239" i="9"/>
  <c r="L239" i="9"/>
  <c r="F239" i="9"/>
  <c r="E239" i="9"/>
  <c r="B239" i="9" s="1"/>
  <c r="M238" i="9"/>
  <c r="L238" i="9"/>
  <c r="F238" i="9" s="1"/>
  <c r="B238" i="9" s="1"/>
  <c r="E238" i="9"/>
  <c r="M237" i="9"/>
  <c r="L237" i="9"/>
  <c r="E237" i="9"/>
  <c r="M236" i="9"/>
  <c r="L236" i="9"/>
  <c r="E236" i="9"/>
  <c r="M235" i="9"/>
  <c r="L235" i="9"/>
  <c r="F235" i="9"/>
  <c r="E235" i="9"/>
  <c r="M234" i="9"/>
  <c r="L234" i="9"/>
  <c r="F234" i="9" s="1"/>
  <c r="E234" i="9"/>
  <c r="M233" i="9"/>
  <c r="L233" i="9"/>
  <c r="F233" i="9" s="1"/>
  <c r="B233" i="9" s="1"/>
  <c r="E233" i="9"/>
  <c r="M232" i="9"/>
  <c r="L232" i="9"/>
  <c r="F232" i="9" s="1"/>
  <c r="E232" i="9"/>
  <c r="M231" i="9"/>
  <c r="L231" i="9"/>
  <c r="F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F171" i="9"/>
  <c r="E171" i="9"/>
  <c r="H170" i="9"/>
  <c r="G170" i="9"/>
  <c r="F170" i="9"/>
  <c r="H169" i="9"/>
  <c r="E169" i="9" s="1"/>
  <c r="G169" i="9"/>
  <c r="F169" i="9"/>
  <c r="B169" i="9"/>
  <c r="H168" i="9"/>
  <c r="G168" i="9"/>
  <c r="F168" i="9"/>
  <c r="E168" i="9"/>
  <c r="B168" i="9" s="1"/>
  <c r="H167" i="9"/>
  <c r="G167" i="9"/>
  <c r="E167" i="9" s="1"/>
  <c r="B167" i="9" s="1"/>
  <c r="F167" i="9"/>
  <c r="H166" i="9"/>
  <c r="G166" i="9"/>
  <c r="F166" i="9"/>
  <c r="H165" i="9"/>
  <c r="G165" i="9"/>
  <c r="E165" i="9" s="1"/>
  <c r="B165" i="9" s="1"/>
  <c r="F165" i="9"/>
  <c r="H164" i="9"/>
  <c r="G164" i="9"/>
  <c r="F164" i="9"/>
  <c r="E164" i="9"/>
  <c r="B164" i="9" s="1"/>
  <c r="H163" i="9"/>
  <c r="G163" i="9"/>
  <c r="F163" i="9"/>
  <c r="E163" i="9"/>
  <c r="H162" i="9"/>
  <c r="G162" i="9"/>
  <c r="F162" i="9"/>
  <c r="H161" i="9"/>
  <c r="E161" i="9" s="1"/>
  <c r="G161" i="9"/>
  <c r="F161" i="9"/>
  <c r="B161" i="9"/>
  <c r="H160" i="9"/>
  <c r="G160" i="9"/>
  <c r="F160" i="9"/>
  <c r="E160" i="9"/>
  <c r="B160" i="9" s="1"/>
  <c r="H159" i="9"/>
  <c r="G159" i="9"/>
  <c r="E159" i="9" s="1"/>
  <c r="B159" i="9" s="1"/>
  <c r="F159" i="9"/>
  <c r="H158" i="9"/>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E82" i="9" s="1"/>
  <c r="B82" i="9" s="1"/>
  <c r="G82" i="9"/>
  <c r="F82" i="9"/>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F52" i="9"/>
  <c r="H51" i="9"/>
  <c r="E51" i="9" s="1"/>
  <c r="B51" i="9" s="1"/>
  <c r="G51" i="9"/>
  <c r="F51" i="9"/>
  <c r="H50" i="9"/>
  <c r="E50" i="9" s="1"/>
  <c r="G50" i="9"/>
  <c r="F50" i="9"/>
  <c r="H49" i="9"/>
  <c r="G49" i="9"/>
  <c r="E49" i="9" s="1"/>
  <c r="F49" i="9"/>
  <c r="H48" i="9"/>
  <c r="G48" i="9"/>
  <c r="E48" i="9" s="1"/>
  <c r="B48" i="9" s="1"/>
  <c r="F48" i="9"/>
  <c r="H47" i="9"/>
  <c r="G47" i="9"/>
  <c r="F47" i="9"/>
  <c r="E47" i="9"/>
  <c r="B47" i="9" s="1"/>
  <c r="H46" i="9"/>
  <c r="G46" i="9"/>
  <c r="F46" i="9"/>
  <c r="E46" i="9"/>
  <c r="H45" i="9"/>
  <c r="G45" i="9"/>
  <c r="F45" i="9"/>
  <c r="H44" i="9"/>
  <c r="E44" i="9" s="1"/>
  <c r="B44" i="9" s="1"/>
  <c r="G44" i="9"/>
  <c r="F44" i="9"/>
  <c r="H43" i="9"/>
  <c r="G43" i="9"/>
  <c r="F43" i="9"/>
  <c r="E43" i="9"/>
  <c r="B43" i="9" s="1"/>
  <c r="H42" i="9"/>
  <c r="G42" i="9"/>
  <c r="E42" i="9" s="1"/>
  <c r="B42" i="9" s="1"/>
  <c r="F42" i="9"/>
  <c r="H41" i="9"/>
  <c r="G41" i="9"/>
  <c r="F41" i="9"/>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I41" i="3" s="1"/>
  <c r="D97" i="8"/>
  <c r="D92" i="8"/>
  <c r="D87" i="8"/>
  <c r="D82" i="8"/>
  <c r="D77" i="8"/>
  <c r="D72" i="8"/>
  <c r="D67" i="8"/>
  <c r="D62" i="8"/>
  <c r="D57" i="8"/>
  <c r="C1634" i="1" s="1"/>
  <c r="D52" i="8"/>
  <c r="D46" i="8"/>
  <c r="D37" i="8"/>
  <c r="D27" i="8"/>
  <c r="D25" i="8"/>
  <c r="D18" i="8"/>
  <c r="D8" i="8"/>
  <c r="C1585" i="1" s="1"/>
  <c r="H1585" i="1" s="1"/>
  <c r="D6" i="8"/>
  <c r="C1583" i="1" s="1"/>
  <c r="E44" i="7"/>
  <c r="I36" i="3" s="1"/>
  <c r="D44" i="7"/>
  <c r="E39" i="7"/>
  <c r="D39" i="7"/>
  <c r="D38" i="7" s="1"/>
  <c r="E38" i="7"/>
  <c r="E30" i="7"/>
  <c r="D30" i="7"/>
  <c r="D22" i="7" s="1"/>
  <c r="E23" i="7"/>
  <c r="E22" i="7" s="1"/>
  <c r="D23" i="7"/>
  <c r="E14" i="7"/>
  <c r="D14" i="7"/>
  <c r="E7" i="7"/>
  <c r="D1540" i="1" s="1"/>
  <c r="H1540" i="1"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D1510"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4" i="5" s="1"/>
  <c r="F263" i="5"/>
  <c r="F262" i="5"/>
  <c r="F261" i="5"/>
  <c r="E260" i="5"/>
  <c r="D260" i="5"/>
  <c r="F260" i="5" s="1"/>
  <c r="F259" i="5"/>
  <c r="F258" i="5"/>
  <c r="F257" i="5"/>
  <c r="E256" i="5"/>
  <c r="F256" i="5" s="1"/>
  <c r="D256" i="5"/>
  <c r="D255" i="5"/>
  <c r="F254" i="5"/>
  <c r="F253" i="5"/>
  <c r="E252" i="5"/>
  <c r="D1256" i="1" s="1"/>
  <c r="G1256" i="1"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D178" i="5" s="1"/>
  <c r="C1182"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D1040" i="1"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E522" i="4" s="1"/>
  <c r="D516" i="1" s="1"/>
  <c r="D529" i="4"/>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85" i="1"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7" i="4"/>
  <c r="D648" i="4" s="1"/>
  <c r="C642" i="1" s="1"/>
  <c r="E426" i="4"/>
  <c r="E648" i="4" s="1"/>
  <c r="D642"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17" i="1" s="1"/>
  <c r="D222"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F141" i="4"/>
  <c r="E141" i="4"/>
  <c r="D141" i="4"/>
  <c r="F140" i="4"/>
  <c r="E140" i="4"/>
  <c r="D140" i="4"/>
  <c r="F139" i="4"/>
  <c r="F138" i="4"/>
  <c r="F137" i="4"/>
  <c r="F136" i="4"/>
  <c r="E135" i="4"/>
  <c r="E134" i="4" s="1"/>
  <c r="D135" i="4"/>
  <c r="D134" i="4"/>
  <c r="F134" i="4" s="1"/>
  <c r="F133" i="4"/>
  <c r="F132" i="4"/>
  <c r="F131" i="4"/>
  <c r="F130" i="4"/>
  <c r="F129" i="4"/>
  <c r="E129" i="4"/>
  <c r="D129" i="4"/>
  <c r="F128" i="4"/>
  <c r="F127" i="4"/>
  <c r="E126" i="4"/>
  <c r="D122" i="1"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D78" i="1"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D45" i="1" s="1"/>
  <c r="F48" i="4"/>
  <c r="F47" i="4"/>
  <c r="F46" i="4"/>
  <c r="F45" i="4"/>
  <c r="F44" i="4"/>
  <c r="E44" i="4"/>
  <c r="D44" i="4"/>
  <c r="E43" i="4"/>
  <c r="D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H36" i="3"/>
  <c r="G36" i="3"/>
  <c r="B36" i="3"/>
  <c r="I35" i="3"/>
  <c r="H35" i="3"/>
  <c r="G35" i="3"/>
  <c r="B35" i="3"/>
  <c r="I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H1682" i="1"/>
  <c r="G1682" i="1"/>
  <c r="C1682" i="1"/>
  <c r="H1681" i="1"/>
  <c r="G1681" i="1"/>
  <c r="C1681" i="1"/>
  <c r="C1680" i="1"/>
  <c r="H1680" i="1" s="1"/>
  <c r="C1679" i="1"/>
  <c r="H1678" i="1"/>
  <c r="G1678" i="1"/>
  <c r="C1678" i="1"/>
  <c r="H1677" i="1"/>
  <c r="G1677" i="1"/>
  <c r="C1677" i="1"/>
  <c r="G1676" i="1"/>
  <c r="C1676" i="1"/>
  <c r="H1676" i="1" s="1"/>
  <c r="C1675" i="1"/>
  <c r="H1674" i="1"/>
  <c r="G1674" i="1"/>
  <c r="C1674" i="1"/>
  <c r="H1673" i="1"/>
  <c r="G1673" i="1"/>
  <c r="C1673" i="1"/>
  <c r="C1672" i="1"/>
  <c r="H1672" i="1" s="1"/>
  <c r="C1671" i="1"/>
  <c r="H1670" i="1"/>
  <c r="G1670" i="1"/>
  <c r="C1670" i="1"/>
  <c r="H1669" i="1"/>
  <c r="G1669" i="1"/>
  <c r="C1669" i="1"/>
  <c r="G1668" i="1"/>
  <c r="C1668" i="1"/>
  <c r="H1668" i="1" s="1"/>
  <c r="C1667" i="1"/>
  <c r="H1666" i="1"/>
  <c r="G1666" i="1"/>
  <c r="C1666" i="1"/>
  <c r="H1665" i="1"/>
  <c r="G1665" i="1"/>
  <c r="C1665" i="1"/>
  <c r="C1664" i="1"/>
  <c r="H1664" i="1" s="1"/>
  <c r="C1663" i="1"/>
  <c r="H1662" i="1"/>
  <c r="G1662" i="1"/>
  <c r="C1662" i="1"/>
  <c r="H1661" i="1"/>
  <c r="G1661" i="1"/>
  <c r="C1661" i="1"/>
  <c r="G1660" i="1"/>
  <c r="C1660" i="1"/>
  <c r="H1660" i="1" s="1"/>
  <c r="C1659" i="1"/>
  <c r="H1658" i="1"/>
  <c r="G1658" i="1"/>
  <c r="C1658" i="1"/>
  <c r="H1657" i="1"/>
  <c r="G1657" i="1"/>
  <c r="C1657" i="1"/>
  <c r="C1656" i="1"/>
  <c r="H1656" i="1" s="1"/>
  <c r="C1655" i="1"/>
  <c r="H1654" i="1"/>
  <c r="G1654" i="1"/>
  <c r="C1654" i="1"/>
  <c r="H1653" i="1"/>
  <c r="G1653" i="1"/>
  <c r="C1653" i="1"/>
  <c r="G1652" i="1"/>
  <c r="C1652" i="1"/>
  <c r="H1652" i="1" s="1"/>
  <c r="C1651" i="1"/>
  <c r="H1650" i="1"/>
  <c r="G1650" i="1"/>
  <c r="C1650" i="1"/>
  <c r="H1649" i="1"/>
  <c r="G1649" i="1"/>
  <c r="C1649" i="1"/>
  <c r="C1648" i="1"/>
  <c r="H1648" i="1" s="1"/>
  <c r="C1647" i="1"/>
  <c r="H1646" i="1"/>
  <c r="G1646" i="1"/>
  <c r="C1646" i="1"/>
  <c r="H1645" i="1"/>
  <c r="G1645" i="1"/>
  <c r="C1645" i="1"/>
  <c r="G1644" i="1"/>
  <c r="C1644" i="1"/>
  <c r="H1644" i="1" s="1"/>
  <c r="C1643" i="1"/>
  <c r="H1642" i="1"/>
  <c r="G1642" i="1"/>
  <c r="C1642" i="1"/>
  <c r="H1641" i="1"/>
  <c r="G1641" i="1"/>
  <c r="C1641" i="1"/>
  <c r="C1640" i="1"/>
  <c r="H1640" i="1" s="1"/>
  <c r="C1639" i="1"/>
  <c r="H1638" i="1"/>
  <c r="G1638" i="1"/>
  <c r="C1638" i="1"/>
  <c r="H1637" i="1"/>
  <c r="G1637" i="1"/>
  <c r="C1637" i="1"/>
  <c r="G1636" i="1"/>
  <c r="C1636" i="1"/>
  <c r="H1636" i="1" s="1"/>
  <c r="C1635" i="1"/>
  <c r="H1633" i="1"/>
  <c r="G1633" i="1"/>
  <c r="C1633" i="1"/>
  <c r="C1632" i="1"/>
  <c r="H1632" i="1" s="1"/>
  <c r="C1631" i="1"/>
  <c r="H1630" i="1"/>
  <c r="G1630" i="1"/>
  <c r="C1630" i="1"/>
  <c r="C1629" i="1"/>
  <c r="G1629" i="1" s="1"/>
  <c r="C1627" i="1"/>
  <c r="H1626" i="1"/>
  <c r="G1626" i="1"/>
  <c r="C1626" i="1"/>
  <c r="H1625" i="1"/>
  <c r="G1625" i="1"/>
  <c r="C1625" i="1"/>
  <c r="C1624" i="1"/>
  <c r="H1624" i="1" s="1"/>
  <c r="C1623" i="1"/>
  <c r="C1620" i="1"/>
  <c r="H1620" i="1" s="1"/>
  <c r="C1619" i="1"/>
  <c r="H1618" i="1"/>
  <c r="G1618" i="1"/>
  <c r="C1618" i="1"/>
  <c r="H1617" i="1"/>
  <c r="G1617" i="1"/>
  <c r="C1617" i="1"/>
  <c r="G1616" i="1"/>
  <c r="C1616" i="1"/>
  <c r="H1616" i="1" s="1"/>
  <c r="C1615" i="1"/>
  <c r="H1614" i="1"/>
  <c r="G1614" i="1"/>
  <c r="C1614" i="1"/>
  <c r="H1613" i="1"/>
  <c r="G1613" i="1"/>
  <c r="C1613" i="1"/>
  <c r="C1612" i="1"/>
  <c r="H1612" i="1" s="1"/>
  <c r="C1611" i="1"/>
  <c r="H1610" i="1"/>
  <c r="G1610" i="1"/>
  <c r="C1610" i="1"/>
  <c r="H1609" i="1"/>
  <c r="G1609" i="1"/>
  <c r="C1609" i="1"/>
  <c r="G1608" i="1"/>
  <c r="C1608" i="1"/>
  <c r="H1608" i="1" s="1"/>
  <c r="C1607" i="1"/>
  <c r="H1606" i="1"/>
  <c r="G1606" i="1"/>
  <c r="C1606" i="1"/>
  <c r="H1605" i="1"/>
  <c r="G1605" i="1"/>
  <c r="C1605" i="1"/>
  <c r="C1604" i="1"/>
  <c r="H1604" i="1" s="1"/>
  <c r="C1603" i="1"/>
  <c r="H1602" i="1"/>
  <c r="G1602" i="1"/>
  <c r="C1602" i="1"/>
  <c r="H1601" i="1"/>
  <c r="G1601" i="1"/>
  <c r="C1601" i="1"/>
  <c r="G1600" i="1"/>
  <c r="C1600" i="1"/>
  <c r="H1600" i="1" s="1"/>
  <c r="C1599" i="1"/>
  <c r="H1598" i="1"/>
  <c r="G1598" i="1"/>
  <c r="C1598" i="1"/>
  <c r="H1597" i="1"/>
  <c r="G1597" i="1"/>
  <c r="C1597" i="1"/>
  <c r="C1596" i="1"/>
  <c r="H1596" i="1" s="1"/>
  <c r="C1595" i="1"/>
  <c r="H1594" i="1"/>
  <c r="G1594" i="1"/>
  <c r="C1594" i="1"/>
  <c r="H1593" i="1"/>
  <c r="G1593" i="1"/>
  <c r="C1593" i="1"/>
  <c r="G1592" i="1"/>
  <c r="C1592" i="1"/>
  <c r="H1592" i="1" s="1"/>
  <c r="C1591" i="1"/>
  <c r="H1590" i="1"/>
  <c r="G1590" i="1"/>
  <c r="C1590" i="1"/>
  <c r="H1589" i="1"/>
  <c r="G1589" i="1"/>
  <c r="C1589" i="1"/>
  <c r="C1588" i="1"/>
  <c r="H1588" i="1" s="1"/>
  <c r="C1587" i="1"/>
  <c r="C1586" i="1"/>
  <c r="G1586" i="1" s="1"/>
  <c r="G1584" i="1"/>
  <c r="C1584" i="1"/>
  <c r="H1584" i="1" s="1"/>
  <c r="H1582" i="1"/>
  <c r="G1582" i="1"/>
  <c r="C1582" i="1"/>
  <c r="D1581" i="1"/>
  <c r="J1581" i="1" s="1"/>
  <c r="C1581" i="1"/>
  <c r="H1580" i="1"/>
  <c r="G1580" i="1"/>
  <c r="D1580" i="1"/>
  <c r="J1580" i="1" s="1"/>
  <c r="C1580" i="1"/>
  <c r="D1579" i="1"/>
  <c r="J1579" i="1" s="1"/>
  <c r="C1579" i="1"/>
  <c r="H1578" i="1"/>
  <c r="G1578" i="1"/>
  <c r="D1578" i="1"/>
  <c r="J1578" i="1" s="1"/>
  <c r="C1578" i="1"/>
  <c r="H1577" i="1"/>
  <c r="G1577" i="1"/>
  <c r="D1577" i="1"/>
  <c r="C1577" i="1"/>
  <c r="D1576" i="1"/>
  <c r="J1576" i="1" s="1"/>
  <c r="C1576" i="1"/>
  <c r="H1575" i="1"/>
  <c r="G1575" i="1"/>
  <c r="D1575" i="1"/>
  <c r="J1575" i="1" s="1"/>
  <c r="C1575" i="1"/>
  <c r="D1574" i="1"/>
  <c r="J1574" i="1" s="1"/>
  <c r="C1574" i="1"/>
  <c r="H1573" i="1"/>
  <c r="G1573" i="1"/>
  <c r="D1573" i="1"/>
  <c r="J1573" i="1" s="1"/>
  <c r="C1573" i="1"/>
  <c r="H1572" i="1"/>
  <c r="G1572" i="1"/>
  <c r="D1572" i="1"/>
  <c r="C1572" i="1"/>
  <c r="H1571" i="1"/>
  <c r="G1571" i="1"/>
  <c r="D1571" i="1"/>
  <c r="C1571" i="1"/>
  <c r="D1570" i="1"/>
  <c r="J1570" i="1" s="1"/>
  <c r="C1570" i="1"/>
  <c r="H1569" i="1"/>
  <c r="G1569" i="1"/>
  <c r="D1569" i="1"/>
  <c r="J1569" i="1" s="1"/>
  <c r="C1569" i="1"/>
  <c r="D1568" i="1"/>
  <c r="J1568" i="1" s="1"/>
  <c r="C1568" i="1"/>
  <c r="H1567" i="1"/>
  <c r="G1567" i="1"/>
  <c r="D1567" i="1"/>
  <c r="J1567" i="1" s="1"/>
  <c r="C1567" i="1"/>
  <c r="D1566" i="1"/>
  <c r="J1566" i="1" s="1"/>
  <c r="C1566" i="1"/>
  <c r="H1565" i="1"/>
  <c r="G1565" i="1"/>
  <c r="D1565" i="1"/>
  <c r="J1565" i="1" s="1"/>
  <c r="C1565" i="1"/>
  <c r="D1564" i="1"/>
  <c r="J1564" i="1" s="1"/>
  <c r="C1564" i="1"/>
  <c r="D1563" i="1"/>
  <c r="C1563" i="1"/>
  <c r="H1562" i="1"/>
  <c r="G1562" i="1"/>
  <c r="D1562" i="1"/>
  <c r="J1562" i="1" s="1"/>
  <c r="C1562" i="1"/>
  <c r="J1561" i="1"/>
  <c r="D1561" i="1"/>
  <c r="C1561" i="1"/>
  <c r="H1560" i="1"/>
  <c r="G1560" i="1"/>
  <c r="D1560" i="1"/>
  <c r="J1560" i="1" s="1"/>
  <c r="C1560" i="1"/>
  <c r="J1559" i="1"/>
  <c r="D1559" i="1"/>
  <c r="C1559" i="1"/>
  <c r="H1558" i="1"/>
  <c r="G1558" i="1"/>
  <c r="D1558" i="1"/>
  <c r="J1558" i="1" s="1"/>
  <c r="C1558" i="1"/>
  <c r="J1557" i="1"/>
  <c r="D1557" i="1"/>
  <c r="C1557" i="1"/>
  <c r="D1556" i="1"/>
  <c r="C1556" i="1"/>
  <c r="D1555" i="1"/>
  <c r="C1555" i="1"/>
  <c r="H1554" i="1"/>
  <c r="G1554" i="1"/>
  <c r="D1554" i="1"/>
  <c r="J1554" i="1" s="1"/>
  <c r="C1554" i="1"/>
  <c r="J1553" i="1"/>
  <c r="D1553" i="1"/>
  <c r="C1553" i="1"/>
  <c r="H1552" i="1"/>
  <c r="G1552" i="1"/>
  <c r="D1552" i="1"/>
  <c r="J1552" i="1" s="1"/>
  <c r="C1552" i="1"/>
  <c r="J1551" i="1"/>
  <c r="D1551" i="1"/>
  <c r="C1551" i="1"/>
  <c r="H1550" i="1"/>
  <c r="G1550" i="1"/>
  <c r="D1550" i="1"/>
  <c r="J1550" i="1" s="1"/>
  <c r="C1550" i="1"/>
  <c r="J1549" i="1"/>
  <c r="D1549" i="1"/>
  <c r="C1549" i="1"/>
  <c r="H1548" i="1"/>
  <c r="G1548" i="1"/>
  <c r="D1548" i="1"/>
  <c r="J1548" i="1" s="1"/>
  <c r="C1548" i="1"/>
  <c r="J1547" i="1"/>
  <c r="D1547" i="1"/>
  <c r="C1547" i="1"/>
  <c r="G1547" i="1" s="1"/>
  <c r="J1546" i="1"/>
  <c r="D1546" i="1"/>
  <c r="G1546" i="1" s="1"/>
  <c r="C1546" i="1"/>
  <c r="D1545" i="1"/>
  <c r="C1545" i="1"/>
  <c r="J1544" i="1"/>
  <c r="D1544" i="1"/>
  <c r="G1544" i="1" s="1"/>
  <c r="C1544" i="1"/>
  <c r="D1543" i="1"/>
  <c r="C1543" i="1"/>
  <c r="J1542" i="1"/>
  <c r="D1542" i="1"/>
  <c r="G1542" i="1" s="1"/>
  <c r="C1542" i="1"/>
  <c r="D1541" i="1"/>
  <c r="C1541" i="1"/>
  <c r="C1540" i="1"/>
  <c r="C1539" i="1"/>
  <c r="D1536" i="1"/>
  <c r="C1536" i="1"/>
  <c r="G1536" i="1" s="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H1526" i="1"/>
  <c r="D1526" i="1"/>
  <c r="C1526" i="1"/>
  <c r="G1526" i="1" s="1"/>
  <c r="D1525" i="1"/>
  <c r="D1524" i="1"/>
  <c r="C1524" i="1"/>
  <c r="G1524" i="1" s="1"/>
  <c r="D1523" i="1"/>
  <c r="C1523" i="1"/>
  <c r="G1523" i="1" s="1"/>
  <c r="H1522" i="1"/>
  <c r="D1522" i="1"/>
  <c r="C1522" i="1"/>
  <c r="G1522" i="1" s="1"/>
  <c r="H1521" i="1"/>
  <c r="D1521" i="1"/>
  <c r="C1521" i="1"/>
  <c r="G1521" i="1" s="1"/>
  <c r="D1520" i="1"/>
  <c r="C1520" i="1"/>
  <c r="G1520" i="1" s="1"/>
  <c r="D1519" i="1"/>
  <c r="C1519" i="1"/>
  <c r="G1519" i="1" s="1"/>
  <c r="H1518" i="1"/>
  <c r="D1518" i="1"/>
  <c r="C1518" i="1"/>
  <c r="G1518" i="1" s="1"/>
  <c r="H1517" i="1"/>
  <c r="D1517" i="1"/>
  <c r="C1517" i="1"/>
  <c r="G1517" i="1" s="1"/>
  <c r="D1516" i="1"/>
  <c r="C1516" i="1"/>
  <c r="G1516" i="1" s="1"/>
  <c r="D1515" i="1"/>
  <c r="C1515" i="1"/>
  <c r="G1515" i="1" s="1"/>
  <c r="H1514" i="1"/>
  <c r="D1514" i="1"/>
  <c r="C1514" i="1"/>
  <c r="G1514" i="1" s="1"/>
  <c r="D1513" i="1"/>
  <c r="H1513" i="1" s="1"/>
  <c r="C1513" i="1"/>
  <c r="G1513" i="1" s="1"/>
  <c r="D1512" i="1"/>
  <c r="C1512" i="1"/>
  <c r="G1512" i="1" s="1"/>
  <c r="D1511" i="1"/>
  <c r="C1511" i="1"/>
  <c r="G1511" i="1" s="1"/>
  <c r="H1509" i="1"/>
  <c r="D1509" i="1"/>
  <c r="C1509" i="1"/>
  <c r="G1509" i="1" s="1"/>
  <c r="D1508" i="1"/>
  <c r="C1508" i="1"/>
  <c r="G1508" i="1" s="1"/>
  <c r="D1507" i="1"/>
  <c r="C1507" i="1"/>
  <c r="G1507" i="1" s="1"/>
  <c r="H1506" i="1"/>
  <c r="D1506" i="1"/>
  <c r="C1506" i="1"/>
  <c r="G1506" i="1" s="1"/>
  <c r="H1505" i="1"/>
  <c r="D1505" i="1"/>
  <c r="C1505" i="1"/>
  <c r="G1505" i="1" s="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D1496" i="1"/>
  <c r="C1496" i="1"/>
  <c r="G1496" i="1" s="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C1485" i="1"/>
  <c r="G1485" i="1" s="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D1400" i="1"/>
  <c r="C1400" i="1"/>
  <c r="H1399" i="1"/>
  <c r="G1399" i="1"/>
  <c r="D1399" i="1"/>
  <c r="C1399" i="1"/>
  <c r="D1398" i="1"/>
  <c r="C1398" i="1"/>
  <c r="D1397" i="1"/>
  <c r="C1397" i="1"/>
  <c r="H1397" i="1" s="1"/>
  <c r="H1396" i="1"/>
  <c r="D1396" i="1"/>
  <c r="C1396" i="1"/>
  <c r="G1396" i="1" s="1"/>
  <c r="H1395" i="1"/>
  <c r="D1395" i="1"/>
  <c r="C1395" i="1"/>
  <c r="G1395" i="1" s="1"/>
  <c r="H1394" i="1"/>
  <c r="D1394" i="1"/>
  <c r="C1394" i="1"/>
  <c r="H1393" i="1"/>
  <c r="D1393" i="1"/>
  <c r="G1393" i="1" s="1"/>
  <c r="C1393" i="1"/>
  <c r="H1392" i="1"/>
  <c r="G1392" i="1"/>
  <c r="D1392" i="1"/>
  <c r="C1392" i="1"/>
  <c r="H1391" i="1"/>
  <c r="G1391" i="1"/>
  <c r="D1391" i="1"/>
  <c r="C1391" i="1"/>
  <c r="H1390" i="1"/>
  <c r="G1390" i="1"/>
  <c r="D1390" i="1"/>
  <c r="C1390" i="1"/>
  <c r="D1389" i="1"/>
  <c r="C1389" i="1"/>
  <c r="H1389" i="1" s="1"/>
  <c r="D1388" i="1"/>
  <c r="C1388" i="1"/>
  <c r="H1388" i="1" s="1"/>
  <c r="D1387" i="1"/>
  <c r="C1387" i="1"/>
  <c r="H1387" i="1" s="1"/>
  <c r="D1386" i="1"/>
  <c r="C1386" i="1"/>
  <c r="H1386" i="1" s="1"/>
  <c r="H1385" i="1"/>
  <c r="D1385" i="1"/>
  <c r="C1385" i="1"/>
  <c r="G1385" i="1" s="1"/>
  <c r="D1384" i="1"/>
  <c r="G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D1349" i="1"/>
  <c r="G1349" i="1" s="1"/>
  <c r="C1349" i="1"/>
  <c r="D1348" i="1"/>
  <c r="H1348" i="1" s="1"/>
  <c r="C1348" i="1"/>
  <c r="H1347" i="1"/>
  <c r="G1347" i="1"/>
  <c r="D1347" i="1"/>
  <c r="C1347" i="1"/>
  <c r="H1346" i="1"/>
  <c r="G1346" i="1"/>
  <c r="D1346" i="1"/>
  <c r="C1346" i="1"/>
  <c r="H1345" i="1"/>
  <c r="G1345" i="1"/>
  <c r="D1345" i="1"/>
  <c r="C1345" i="1"/>
  <c r="H1344" i="1"/>
  <c r="G1344" i="1"/>
  <c r="D1344" i="1"/>
  <c r="C1344" i="1"/>
  <c r="H1343" i="1"/>
  <c r="G1343" i="1"/>
  <c r="D1343" i="1"/>
  <c r="C1343" i="1"/>
  <c r="D1342" i="1"/>
  <c r="G1342" i="1" s="1"/>
  <c r="C1342" i="1"/>
  <c r="H1341" i="1"/>
  <c r="G1341" i="1"/>
  <c r="D1341" i="1"/>
  <c r="C1341" i="1"/>
  <c r="D1340" i="1"/>
  <c r="G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D1326" i="1"/>
  <c r="H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D1299" i="1"/>
  <c r="C1299" i="1"/>
  <c r="H1299" i="1" s="1"/>
  <c r="D1298" i="1"/>
  <c r="C1298" i="1"/>
  <c r="H1298" i="1" s="1"/>
  <c r="D1297" i="1"/>
  <c r="C1297" i="1"/>
  <c r="H1297" i="1" s="1"/>
  <c r="D1296" i="1"/>
  <c r="C1296" i="1"/>
  <c r="G1296" i="1" s="1"/>
  <c r="D1295" i="1"/>
  <c r="C1295" i="1"/>
  <c r="D1294" i="1"/>
  <c r="C1294" i="1"/>
  <c r="H1294" i="1" s="1"/>
  <c r="D1293" i="1"/>
  <c r="C1293" i="1"/>
  <c r="G1292" i="1"/>
  <c r="D1292" i="1"/>
  <c r="C1292" i="1"/>
  <c r="H1292" i="1" s="1"/>
  <c r="D1291" i="1"/>
  <c r="G1291" i="1" s="1"/>
  <c r="C1291" i="1"/>
  <c r="H1291" i="1" s="1"/>
  <c r="D1290" i="1"/>
  <c r="C1290" i="1"/>
  <c r="H1290" i="1" s="1"/>
  <c r="D1289" i="1"/>
  <c r="C1289" i="1"/>
  <c r="H1289" i="1" s="1"/>
  <c r="D1288" i="1"/>
  <c r="C1288" i="1"/>
  <c r="H1288" i="1" s="1"/>
  <c r="H1287" i="1"/>
  <c r="D1287" i="1"/>
  <c r="G1287" i="1" s="1"/>
  <c r="C1287" i="1"/>
  <c r="H1286" i="1"/>
  <c r="D1286" i="1"/>
  <c r="G1286" i="1" s="1"/>
  <c r="C1286" i="1"/>
  <c r="G1285" i="1"/>
  <c r="D1285" i="1"/>
  <c r="C1285" i="1"/>
  <c r="H1285" i="1" s="1"/>
  <c r="G1284" i="1"/>
  <c r="D1284" i="1"/>
  <c r="C1284" i="1"/>
  <c r="H1284" i="1" s="1"/>
  <c r="D1283" i="1"/>
  <c r="C1283" i="1"/>
  <c r="H1282" i="1"/>
  <c r="G1282" i="1"/>
  <c r="D1282" i="1"/>
  <c r="C1282" i="1"/>
  <c r="D1281" i="1"/>
  <c r="H1281" i="1" s="1"/>
  <c r="C1281" i="1"/>
  <c r="D1280" i="1"/>
  <c r="C1280" i="1"/>
  <c r="H1280" i="1" s="1"/>
  <c r="D1279" i="1"/>
  <c r="C1279" i="1"/>
  <c r="H1279" i="1" s="1"/>
  <c r="D1278" i="1"/>
  <c r="D1277" i="1"/>
  <c r="C1277" i="1"/>
  <c r="G1277" i="1" s="1"/>
  <c r="D1276" i="1"/>
  <c r="C1276" i="1"/>
  <c r="D1275" i="1"/>
  <c r="C1275" i="1"/>
  <c r="H1275" i="1" s="1"/>
  <c r="D1274" i="1"/>
  <c r="C1274" i="1"/>
  <c r="H1274" i="1" s="1"/>
  <c r="H1273" i="1"/>
  <c r="D1273" i="1"/>
  <c r="C1273" i="1"/>
  <c r="H1272" i="1"/>
  <c r="D1272" i="1"/>
  <c r="G1272" i="1" s="1"/>
  <c r="C1272" i="1"/>
  <c r="D1271" i="1"/>
  <c r="C1271" i="1"/>
  <c r="G1271" i="1" s="1"/>
  <c r="D1270" i="1"/>
  <c r="C1270" i="1"/>
  <c r="H1270" i="1" s="1"/>
  <c r="D1269" i="1"/>
  <c r="C1269" i="1"/>
  <c r="H1269" i="1" s="1"/>
  <c r="C1268" i="1"/>
  <c r="H1267" i="1"/>
  <c r="G1267" i="1"/>
  <c r="D1267" i="1"/>
  <c r="C1267" i="1"/>
  <c r="G1266" i="1"/>
  <c r="D1266" i="1"/>
  <c r="H1266" i="1" s="1"/>
  <c r="C1266" i="1"/>
  <c r="H1265" i="1"/>
  <c r="G1265" i="1"/>
  <c r="D1265" i="1"/>
  <c r="C1265" i="1"/>
  <c r="D1264" i="1"/>
  <c r="H1264" i="1" s="1"/>
  <c r="C1264" i="1"/>
  <c r="H1263" i="1"/>
  <c r="G1263" i="1"/>
  <c r="D1263" i="1"/>
  <c r="C1263" i="1"/>
  <c r="H1262" i="1"/>
  <c r="D1262" i="1"/>
  <c r="G1262" i="1" s="1"/>
  <c r="C1262" i="1"/>
  <c r="D1261" i="1"/>
  <c r="H1261" i="1" s="1"/>
  <c r="C1261" i="1"/>
  <c r="C1260" i="1"/>
  <c r="C1259" i="1"/>
  <c r="H1258" i="1"/>
  <c r="D1258" i="1"/>
  <c r="G1258" i="1" s="1"/>
  <c r="C1258" i="1"/>
  <c r="H1257" i="1"/>
  <c r="D1257" i="1"/>
  <c r="G1257" i="1" s="1"/>
  <c r="C1257" i="1"/>
  <c r="C1256" i="1"/>
  <c r="H1254" i="1"/>
  <c r="D1254" i="1"/>
  <c r="G1254" i="1" s="1"/>
  <c r="C1254" i="1"/>
  <c r="H1253" i="1"/>
  <c r="G1253" i="1"/>
  <c r="D1253" i="1"/>
  <c r="C1253"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C1189" i="1"/>
  <c r="H1189" i="1" s="1"/>
  <c r="D1188" i="1"/>
  <c r="C1188" i="1"/>
  <c r="H1188" i="1" s="1"/>
  <c r="D1187" i="1"/>
  <c r="C1187" i="1"/>
  <c r="H1187" i="1" s="1"/>
  <c r="D1186" i="1"/>
  <c r="C1186" i="1"/>
  <c r="H1186" i="1" s="1"/>
  <c r="D1185" i="1"/>
  <c r="C1185" i="1"/>
  <c r="H1185" i="1" s="1"/>
  <c r="D1184" i="1"/>
  <c r="C1184" i="1"/>
  <c r="D1183" i="1"/>
  <c r="C1183" i="1"/>
  <c r="D1182" i="1"/>
  <c r="D1179" i="1"/>
  <c r="H1179" i="1" s="1"/>
  <c r="C1179" i="1"/>
  <c r="D1178" i="1"/>
  <c r="H1178" i="1" s="1"/>
  <c r="C1178" i="1"/>
  <c r="D1177" i="1"/>
  <c r="H1177" i="1" s="1"/>
  <c r="C1177" i="1"/>
  <c r="D1176" i="1"/>
  <c r="H1176" i="1" s="1"/>
  <c r="C1176" i="1"/>
  <c r="D1175" i="1"/>
  <c r="H1175" i="1" s="1"/>
  <c r="C1175" i="1"/>
  <c r="H1174" i="1"/>
  <c r="G1174" i="1"/>
  <c r="D1174" i="1"/>
  <c r="C1174" i="1"/>
  <c r="H1173" i="1"/>
  <c r="G1173" i="1"/>
  <c r="D1173" i="1"/>
  <c r="C1173" i="1"/>
  <c r="H1172" i="1"/>
  <c r="G1172" i="1"/>
  <c r="D1172" i="1"/>
  <c r="C1172" i="1"/>
  <c r="H1171" i="1"/>
  <c r="G1171" i="1"/>
  <c r="D1171" i="1"/>
  <c r="C1171" i="1"/>
  <c r="D1170" i="1"/>
  <c r="H1170" i="1" s="1"/>
  <c r="C1170" i="1"/>
  <c r="D1169" i="1"/>
  <c r="H1169" i="1" s="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D1139" i="1"/>
  <c r="G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D1123" i="1"/>
  <c r="G1123" i="1" s="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D1077" i="1"/>
  <c r="G1077" i="1" s="1"/>
  <c r="C1077" i="1"/>
  <c r="D1076" i="1"/>
  <c r="H1076" i="1" s="1"/>
  <c r="C1076" i="1"/>
  <c r="D1075" i="1"/>
  <c r="G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H1059" i="1"/>
  <c r="G1059" i="1"/>
  <c r="D1059" i="1"/>
  <c r="C1059" i="1"/>
  <c r="H1058" i="1"/>
  <c r="G1058" i="1"/>
  <c r="D1058" i="1"/>
  <c r="C1058" i="1"/>
  <c r="G1057" i="1"/>
  <c r="D1057" i="1"/>
  <c r="H1057" i="1" s="1"/>
  <c r="C1057" i="1"/>
  <c r="H1056" i="1"/>
  <c r="G1056" i="1"/>
  <c r="D1056" i="1"/>
  <c r="C1056" i="1"/>
  <c r="G1055" i="1"/>
  <c r="D1055" i="1"/>
  <c r="H1055" i="1" s="1"/>
  <c r="C1055" i="1"/>
  <c r="H1054" i="1"/>
  <c r="G1054" i="1"/>
  <c r="D1054" i="1"/>
  <c r="C1054" i="1"/>
  <c r="H1053" i="1"/>
  <c r="G1053" i="1"/>
  <c r="D1053" i="1"/>
  <c r="C1053" i="1"/>
  <c r="H1052" i="1"/>
  <c r="G1052" i="1"/>
  <c r="D1052" i="1"/>
  <c r="C1052" i="1"/>
  <c r="H1051" i="1"/>
  <c r="G1051" i="1"/>
  <c r="D1051" i="1"/>
  <c r="C1051" i="1"/>
  <c r="G1050" i="1"/>
  <c r="D1050" i="1"/>
  <c r="H1050" i="1" s="1"/>
  <c r="C1050" i="1"/>
  <c r="H1049" i="1"/>
  <c r="G1049" i="1"/>
  <c r="D1049" i="1"/>
  <c r="C1049" i="1"/>
  <c r="H1048" i="1"/>
  <c r="G1048" i="1"/>
  <c r="D1048" i="1"/>
  <c r="C1048" i="1"/>
  <c r="H1047" i="1"/>
  <c r="G1047" i="1"/>
  <c r="D1047" i="1"/>
  <c r="C1047" i="1"/>
  <c r="C1046" i="1"/>
  <c r="H1045" i="1"/>
  <c r="G1045" i="1"/>
  <c r="D1045" i="1"/>
  <c r="C1045" i="1"/>
  <c r="H1044" i="1"/>
  <c r="G1044" i="1"/>
  <c r="D1044" i="1"/>
  <c r="C1044" i="1"/>
  <c r="G1043" i="1"/>
  <c r="D1043" i="1"/>
  <c r="H1043" i="1" s="1"/>
  <c r="C1043" i="1"/>
  <c r="H1042" i="1"/>
  <c r="G1042" i="1"/>
  <c r="D1042" i="1"/>
  <c r="C1042" i="1"/>
  <c r="D1041" i="1"/>
  <c r="G1041" i="1" s="1"/>
  <c r="C1041"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D1033" i="1"/>
  <c r="G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D1025" i="1"/>
  <c r="G1025" i="1" s="1"/>
  <c r="C1025" i="1"/>
  <c r="C1024" i="1"/>
  <c r="D1023" i="1"/>
  <c r="H1023" i="1" s="1"/>
  <c r="C1023" i="1"/>
  <c r="G1022" i="1"/>
  <c r="D1022" i="1"/>
  <c r="H1022" i="1" s="1"/>
  <c r="C1022" i="1"/>
  <c r="G1021" i="1"/>
  <c r="D1021" i="1"/>
  <c r="H1021" i="1" s="1"/>
  <c r="C1021" i="1"/>
  <c r="G1020" i="1"/>
  <c r="D1020" i="1"/>
  <c r="H1020" i="1" s="1"/>
  <c r="C1020" i="1"/>
  <c r="G1019" i="1"/>
  <c r="D1019" i="1"/>
  <c r="H1019" i="1" s="1"/>
  <c r="C1019" i="1"/>
  <c r="D1018" i="1"/>
  <c r="H1018" i="1" s="1"/>
  <c r="C1018" i="1"/>
  <c r="H1016" i="1"/>
  <c r="D1016" i="1"/>
  <c r="G1016" i="1" s="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D847" i="1"/>
  <c r="H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D652" i="1"/>
  <c r="G652" i="1" s="1"/>
  <c r="C652" i="1"/>
  <c r="D651" i="1"/>
  <c r="H651" i="1" s="1"/>
  <c r="C651" i="1"/>
  <c r="D650" i="1"/>
  <c r="G650" i="1" s="1"/>
  <c r="C650" i="1"/>
  <c r="C649" i="1"/>
  <c r="D648" i="1"/>
  <c r="H648" i="1" s="1"/>
  <c r="C648" i="1"/>
  <c r="H647" i="1"/>
  <c r="G647" i="1"/>
  <c r="D647" i="1"/>
  <c r="C647" i="1"/>
  <c r="H646" i="1"/>
  <c r="D646" i="1"/>
  <c r="G646" i="1" s="1"/>
  <c r="C646" i="1"/>
  <c r="D645" i="1"/>
  <c r="H645" i="1" s="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D422" i="1"/>
  <c r="H422" i="1" s="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G300"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C270" i="1"/>
  <c r="H268" i="1"/>
  <c r="G268" i="1"/>
  <c r="D268" i="1"/>
  <c r="C268" i="1"/>
  <c r="D267" i="1"/>
  <c r="H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D221" i="1"/>
  <c r="H220" i="1"/>
  <c r="G220" i="1"/>
  <c r="D220" i="1"/>
  <c r="C220" i="1"/>
  <c r="H219" i="1"/>
  <c r="G219" i="1"/>
  <c r="D219" i="1"/>
  <c r="C219"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D194" i="1"/>
  <c r="G194" i="1" s="1"/>
  <c r="C194" i="1"/>
  <c r="D193" i="1"/>
  <c r="H193" i="1" s="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D170" i="1"/>
  <c r="G170" i="1" s="1"/>
  <c r="C170" i="1"/>
  <c r="H169" i="1"/>
  <c r="D169" i="1"/>
  <c r="G169" i="1" s="1"/>
  <c r="C169" i="1"/>
  <c r="D168" i="1"/>
  <c r="G168" i="1" s="1"/>
  <c r="C168" i="1"/>
  <c r="H167" i="1"/>
  <c r="D167" i="1"/>
  <c r="G167" i="1" s="1"/>
  <c r="C167" i="1"/>
  <c r="D166" i="1"/>
  <c r="G166" i="1" s="1"/>
  <c r="C166" i="1"/>
  <c r="D165" i="1"/>
  <c r="H165" i="1" s="1"/>
  <c r="C165" i="1"/>
  <c r="D164" i="1"/>
  <c r="H164" i="1" s="1"/>
  <c r="C164" i="1"/>
  <c r="D163" i="1"/>
  <c r="H163" i="1" s="1"/>
  <c r="C163" i="1"/>
  <c r="D162" i="1"/>
  <c r="H162" i="1" s="1"/>
  <c r="C162" i="1"/>
  <c r="D161" i="1"/>
  <c r="H161" i="1" s="1"/>
  <c r="C161" i="1"/>
  <c r="H159" i="1"/>
  <c r="G159" i="1"/>
  <c r="D159" i="1"/>
  <c r="C159" i="1"/>
  <c r="D158" i="1"/>
  <c r="G158" i="1" s="1"/>
  <c r="C158" i="1"/>
  <c r="H157" i="1"/>
  <c r="G157" i="1"/>
  <c r="D157" i="1"/>
  <c r="C157" i="1"/>
  <c r="D156" i="1"/>
  <c r="H156" i="1" s="1"/>
  <c r="C156" i="1"/>
  <c r="D155" i="1"/>
  <c r="G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70" i="1" l="1"/>
  <c r="H168" i="1"/>
  <c r="H166" i="1"/>
  <c r="G1540" i="1"/>
  <c r="E6" i="7"/>
  <c r="D1539" i="1" s="1"/>
  <c r="H1539" i="1" s="1"/>
  <c r="G1539" i="1"/>
  <c r="G1339" i="1"/>
  <c r="H1342" i="1"/>
  <c r="F181" i="5"/>
  <c r="G1185" i="1"/>
  <c r="G1186" i="1"/>
  <c r="G1187" i="1"/>
  <c r="G1188" i="1"/>
  <c r="G1189" i="1"/>
  <c r="H1184" i="1"/>
  <c r="H1183" i="1"/>
  <c r="H1182" i="1"/>
  <c r="H1340" i="1"/>
  <c r="G124" i="1"/>
  <c r="G1299" i="1"/>
  <c r="G1298" i="1"/>
  <c r="G1297" i="1"/>
  <c r="G1295" i="1"/>
  <c r="H1296" i="1"/>
  <c r="H1283" i="1"/>
  <c r="G1290" i="1"/>
  <c r="G1294" i="1"/>
  <c r="G1288" i="1"/>
  <c r="G1289" i="1"/>
  <c r="H1293" i="1"/>
  <c r="G1280" i="1"/>
  <c r="G1279" i="1"/>
  <c r="H1271" i="1"/>
  <c r="H1276" i="1"/>
  <c r="H1277" i="1"/>
  <c r="G1269" i="1"/>
  <c r="G1270" i="1"/>
  <c r="G1274" i="1"/>
  <c r="G1275" i="1"/>
  <c r="H1268" i="1"/>
  <c r="G1273" i="1"/>
  <c r="E327" i="9"/>
  <c r="B327" i="9" s="1"/>
  <c r="E312" i="9"/>
  <c r="B312" i="9" s="1"/>
  <c r="E37" i="9"/>
  <c r="B37" i="9" s="1"/>
  <c r="F236" i="9"/>
  <c r="G1184" i="1"/>
  <c r="G1183" i="1"/>
  <c r="H1634" i="1"/>
  <c r="G1634" i="1"/>
  <c r="D51" i="8"/>
  <c r="C1628" i="1" s="1"/>
  <c r="H1629" i="1"/>
  <c r="H1586" i="1"/>
  <c r="G1585" i="1"/>
  <c r="I30" i="3"/>
  <c r="D1260" i="1"/>
  <c r="G1261" i="1"/>
  <c r="G1076" i="1"/>
  <c r="H1075" i="1"/>
  <c r="H1077" i="1"/>
  <c r="H1041" i="1"/>
  <c r="G847" i="1"/>
  <c r="G729" i="1"/>
  <c r="G676" i="1"/>
  <c r="G653" i="1"/>
  <c r="G651" i="1"/>
  <c r="E307" i="9"/>
  <c r="G648" i="1"/>
  <c r="G649" i="1"/>
  <c r="H649" i="1"/>
  <c r="H388" i="1"/>
  <c r="G388" i="1"/>
  <c r="E373" i="4"/>
  <c r="G270" i="1"/>
  <c r="H270" i="1"/>
  <c r="E273" i="4"/>
  <c r="D269" i="1" s="1"/>
  <c r="H265" i="1"/>
  <c r="G265" i="1"/>
  <c r="E262" i="4"/>
  <c r="D258" i="1" s="1"/>
  <c r="G267" i="1"/>
  <c r="F269" i="4"/>
  <c r="F216" i="4"/>
  <c r="G192" i="1"/>
  <c r="G193" i="1"/>
  <c r="H190" i="1"/>
  <c r="H194" i="1"/>
  <c r="F242" i="9"/>
  <c r="B242" i="9" s="1"/>
  <c r="E52" i="9"/>
  <c r="B52" i="9" s="1"/>
  <c r="E164" i="4"/>
  <c r="D160" i="1" s="1"/>
  <c r="G165" i="1"/>
  <c r="G161" i="1"/>
  <c r="G162" i="1"/>
  <c r="G163" i="1"/>
  <c r="G164" i="1"/>
  <c r="G156" i="1"/>
  <c r="H158" i="1"/>
  <c r="H155" i="1"/>
  <c r="F237" i="9"/>
  <c r="B237" i="9" s="1"/>
  <c r="G150" i="1"/>
  <c r="G151" i="1"/>
  <c r="H122" i="1"/>
  <c r="G122" i="1"/>
  <c r="E125" i="4"/>
  <c r="D121" i="1" s="1"/>
  <c r="G81" i="1"/>
  <c r="H79" i="1"/>
  <c r="B236" i="9"/>
  <c r="E320" i="9"/>
  <c r="B320" i="9" s="1"/>
  <c r="E31" i="9"/>
  <c r="B31" i="9" s="1"/>
  <c r="E36" i="9"/>
  <c r="B36" i="9" s="1"/>
  <c r="E322" i="9"/>
  <c r="B322" i="9" s="1"/>
  <c r="G1389" i="1"/>
  <c r="G1398" i="1"/>
  <c r="E335" i="9"/>
  <c r="B335" i="9" s="1"/>
  <c r="G1386" i="1"/>
  <c r="G1387" i="1"/>
  <c r="G1388" i="1"/>
  <c r="G1397" i="1"/>
  <c r="G1394" i="1"/>
  <c r="G1400" i="1"/>
  <c r="H1398" i="1"/>
  <c r="H1384" i="1"/>
  <c r="G1348" i="1"/>
  <c r="H1349" i="1"/>
  <c r="G1326" i="1"/>
  <c r="E311" i="9"/>
  <c r="B311" i="9" s="1"/>
  <c r="H1300" i="1"/>
  <c r="G1300" i="1"/>
  <c r="H1295" i="1"/>
  <c r="G1293" i="1"/>
  <c r="G1281" i="1"/>
  <c r="G1283" i="1"/>
  <c r="G1276" i="1"/>
  <c r="G1268" i="1"/>
  <c r="G1264" i="1"/>
  <c r="E255" i="5"/>
  <c r="D1259" i="1" s="1"/>
  <c r="G1259" i="1" s="1"/>
  <c r="H1256" i="1"/>
  <c r="H1252" i="1"/>
  <c r="G1252" i="1"/>
  <c r="G1182" i="1"/>
  <c r="G1200" i="1"/>
  <c r="E319" i="9"/>
  <c r="B319" i="9" s="1"/>
  <c r="G1179" i="1"/>
  <c r="G1178" i="1"/>
  <c r="G1176" i="1"/>
  <c r="G1177" i="1"/>
  <c r="G1170" i="1"/>
  <c r="G1175" i="1"/>
  <c r="G1169" i="1"/>
  <c r="G1124" i="1"/>
  <c r="H1124" i="1"/>
  <c r="E69" i="5"/>
  <c r="I23" i="3" s="1"/>
  <c r="G1087" i="1"/>
  <c r="G1092" i="1"/>
  <c r="H1046" i="1"/>
  <c r="G1046" i="1"/>
  <c r="G1040" i="1"/>
  <c r="H1040" i="1"/>
  <c r="F35" i="5"/>
  <c r="G1034" i="1"/>
  <c r="H1034" i="1"/>
  <c r="D1024" i="1"/>
  <c r="E12" i="5"/>
  <c r="D1017" i="1" s="1"/>
  <c r="G1018" i="1"/>
  <c r="G1023" i="1"/>
  <c r="F13" i="5"/>
  <c r="H650" i="1"/>
  <c r="E296" i="9"/>
  <c r="B296" i="9" s="1"/>
  <c r="G645" i="1"/>
  <c r="D421" i="1"/>
  <c r="G298" i="1"/>
  <c r="G422" i="1"/>
  <c r="G642" i="1"/>
  <c r="H642" i="1"/>
  <c r="H556" i="1"/>
  <c r="G556" i="1"/>
  <c r="G603" i="1"/>
  <c r="H603" i="1"/>
  <c r="H39" i="1"/>
  <c r="G39" i="1"/>
  <c r="H1635" i="1"/>
  <c r="G1635" i="1"/>
  <c r="F225" i="4"/>
  <c r="D221" i="4"/>
  <c r="D7" i="5"/>
  <c r="G1541" i="1"/>
  <c r="J1541" i="1"/>
  <c r="H1542" i="1"/>
  <c r="I1542" i="1" s="1"/>
  <c r="G1543" i="1"/>
  <c r="J1543" i="1"/>
  <c r="H1544" i="1"/>
  <c r="I1544" i="1" s="1"/>
  <c r="G1545" i="1"/>
  <c r="J1545" i="1"/>
  <c r="H1546" i="1"/>
  <c r="I1546" i="1" s="1"/>
  <c r="H1549" i="1"/>
  <c r="G1549" i="1"/>
  <c r="I1549" i="1" s="1"/>
  <c r="H1551" i="1"/>
  <c r="G1551" i="1"/>
  <c r="I1551" i="1" s="1"/>
  <c r="H1553" i="1"/>
  <c r="G1553" i="1"/>
  <c r="I1553" i="1" s="1"/>
  <c r="H1555" i="1"/>
  <c r="G1555" i="1"/>
  <c r="H1557" i="1"/>
  <c r="G1557" i="1"/>
  <c r="I1557" i="1" s="1"/>
  <c r="H1559" i="1"/>
  <c r="G1559" i="1"/>
  <c r="I1559" i="1" s="1"/>
  <c r="H1561" i="1"/>
  <c r="G1561" i="1"/>
  <c r="I1561" i="1" s="1"/>
  <c r="H1563" i="1"/>
  <c r="G1563" i="1"/>
  <c r="I1565" i="1"/>
  <c r="I1567" i="1"/>
  <c r="I1569" i="1"/>
  <c r="I1573" i="1"/>
  <c r="I1575" i="1"/>
  <c r="I1578" i="1"/>
  <c r="I1580" i="1"/>
  <c r="G1588" i="1"/>
  <c r="H1595" i="1"/>
  <c r="G1595" i="1"/>
  <c r="G1604" i="1"/>
  <c r="H1611" i="1"/>
  <c r="G1611" i="1"/>
  <c r="G1620" i="1"/>
  <c r="H1623" i="1"/>
  <c r="G1623" i="1"/>
  <c r="G1632" i="1"/>
  <c r="H1639" i="1"/>
  <c r="G1639" i="1"/>
  <c r="G1648" i="1"/>
  <c r="H1655" i="1"/>
  <c r="G1655" i="1"/>
  <c r="G1664" i="1"/>
  <c r="H1671" i="1"/>
  <c r="G1671" i="1"/>
  <c r="G1680" i="1"/>
  <c r="E230" i="4"/>
  <c r="D226" i="1" s="1"/>
  <c r="F648" i="4"/>
  <c r="H1591" i="1"/>
  <c r="G1591" i="1"/>
  <c r="H1607" i="1"/>
  <c r="G1607" i="1"/>
  <c r="H1651" i="1"/>
  <c r="G1651" i="1"/>
  <c r="F514" i="4"/>
  <c r="D491" i="4"/>
  <c r="G156" i="9"/>
  <c r="E156" i="9" s="1"/>
  <c r="B156" i="9" s="1"/>
  <c r="F607" i="4"/>
  <c r="D597" i="4"/>
  <c r="C221" i="1"/>
  <c r="C508" i="1"/>
  <c r="C601" i="1"/>
  <c r="C1017" i="1"/>
  <c r="H1496" i="1"/>
  <c r="H1500" i="1"/>
  <c r="H1504" i="1"/>
  <c r="H1508" i="1"/>
  <c r="H1512" i="1"/>
  <c r="H1516" i="1"/>
  <c r="H1520" i="1"/>
  <c r="H1524" i="1"/>
  <c r="H1528" i="1"/>
  <c r="H1532" i="1"/>
  <c r="H1536" i="1"/>
  <c r="H1583" i="1"/>
  <c r="G1583" i="1"/>
  <c r="H1599" i="1"/>
  <c r="G1599" i="1"/>
  <c r="H1615" i="1"/>
  <c r="G1615" i="1"/>
  <c r="H1627" i="1"/>
  <c r="G1627" i="1"/>
  <c r="H1643" i="1"/>
  <c r="G1643" i="1"/>
  <c r="H1659" i="1"/>
  <c r="G1659" i="1"/>
  <c r="H1675" i="1"/>
  <c r="G1675" i="1"/>
  <c r="F467" i="4"/>
  <c r="D466" i="4"/>
  <c r="H1667" i="1"/>
  <c r="G1667" i="1"/>
  <c r="H1683" i="1"/>
  <c r="G1683" i="1"/>
  <c r="D3" i="1"/>
  <c r="D218" i="1"/>
  <c r="D304" i="1"/>
  <c r="D486" i="1"/>
  <c r="D530" i="1"/>
  <c r="D531" i="1"/>
  <c r="D592" i="1"/>
  <c r="H1495" i="1"/>
  <c r="H1499" i="1"/>
  <c r="H1503" i="1"/>
  <c r="H1507" i="1"/>
  <c r="H1511" i="1"/>
  <c r="H1515" i="1"/>
  <c r="H1519" i="1"/>
  <c r="H1523" i="1"/>
  <c r="H1527" i="1"/>
  <c r="H1531" i="1"/>
  <c r="H1535" i="1"/>
  <c r="H1541" i="1"/>
  <c r="H1543" i="1"/>
  <c r="H1545" i="1"/>
  <c r="H1547" i="1"/>
  <c r="I1548" i="1"/>
  <c r="I1550" i="1"/>
  <c r="I1552" i="1"/>
  <c r="I1554" i="1"/>
  <c r="H1556" i="1"/>
  <c r="G1556" i="1"/>
  <c r="I1558" i="1"/>
  <c r="I1560" i="1"/>
  <c r="I1562" i="1"/>
  <c r="H1564" i="1"/>
  <c r="G1564" i="1"/>
  <c r="I1564" i="1" s="1"/>
  <c r="H1566" i="1"/>
  <c r="G1566" i="1"/>
  <c r="I1566" i="1" s="1"/>
  <c r="H1568" i="1"/>
  <c r="G1568" i="1"/>
  <c r="I1568" i="1" s="1"/>
  <c r="H1570" i="1"/>
  <c r="G1570" i="1"/>
  <c r="I1570" i="1" s="1"/>
  <c r="H1574" i="1"/>
  <c r="G1574" i="1"/>
  <c r="I1574" i="1" s="1"/>
  <c r="H1576" i="1"/>
  <c r="G1576" i="1"/>
  <c r="I1576" i="1" s="1"/>
  <c r="H1579" i="1"/>
  <c r="G1579" i="1"/>
  <c r="I1579" i="1" s="1"/>
  <c r="H1581" i="1"/>
  <c r="G1581" i="1"/>
  <c r="I1581" i="1" s="1"/>
  <c r="H1587" i="1"/>
  <c r="G1587" i="1"/>
  <c r="G1596" i="1"/>
  <c r="H1603" i="1"/>
  <c r="G1603" i="1"/>
  <c r="G1612" i="1"/>
  <c r="H1619" i="1"/>
  <c r="G1619" i="1"/>
  <c r="G1624" i="1"/>
  <c r="H1631" i="1"/>
  <c r="G1631" i="1"/>
  <c r="G1640" i="1"/>
  <c r="H1647" i="1"/>
  <c r="G1647" i="1"/>
  <c r="G1656" i="1"/>
  <c r="H1663" i="1"/>
  <c r="G1663" i="1"/>
  <c r="G1672" i="1"/>
  <c r="H1679" i="1"/>
  <c r="G1679" i="1"/>
  <c r="F91" i="4"/>
  <c r="D82" i="4"/>
  <c r="F170" i="4"/>
  <c r="D164" i="4"/>
  <c r="D309" i="4"/>
  <c r="F314" i="4"/>
  <c r="H34" i="3"/>
  <c r="D5" i="7"/>
  <c r="G336" i="9"/>
  <c r="F178" i="5"/>
  <c r="H336" i="9"/>
  <c r="E177" i="5"/>
  <c r="F204" i="5"/>
  <c r="D203" i="5"/>
  <c r="E141" i="6"/>
  <c r="F130" i="6"/>
  <c r="D129" i="6"/>
  <c r="F126" i="4"/>
  <c r="D125" i="4"/>
  <c r="F135" i="4"/>
  <c r="D361" i="4"/>
  <c r="F366" i="4"/>
  <c r="D373" i="4"/>
  <c r="E466" i="4"/>
  <c r="D460" i="1" s="1"/>
  <c r="D522" i="4"/>
  <c r="F529" i="4"/>
  <c r="E571" i="4"/>
  <c r="D565" i="1" s="1"/>
  <c r="D584" i="4"/>
  <c r="G314" i="9"/>
  <c r="E314" i="9" s="1"/>
  <c r="B314" i="9" s="1"/>
  <c r="F89" i="5"/>
  <c r="D88" i="5"/>
  <c r="G316" i="9"/>
  <c r="G315" i="9"/>
  <c r="D147" i="5"/>
  <c r="F150" i="5"/>
  <c r="F252" i="5"/>
  <c r="D274" i="5"/>
  <c r="D251" i="5" s="1"/>
  <c r="F277" i="5"/>
  <c r="D44" i="8"/>
  <c r="H19" i="9" s="1"/>
  <c r="E19" i="9" s="1"/>
  <c r="B19" i="9" s="1"/>
  <c r="D49" i="4"/>
  <c r="D202" i="4"/>
  <c r="D230" i="4"/>
  <c r="F237" i="4"/>
  <c r="F274" i="4"/>
  <c r="D273" i="4"/>
  <c r="E321" i="4"/>
  <c r="D316" i="1" s="1"/>
  <c r="F426" i="4"/>
  <c r="D430" i="4"/>
  <c r="D536" i="4"/>
  <c r="E647" i="4"/>
  <c r="D641" i="1" s="1"/>
  <c r="F70" i="5"/>
  <c r="F71" i="5"/>
  <c r="H316" i="9"/>
  <c r="H315" i="9"/>
  <c r="G339" i="9"/>
  <c r="E339" i="9" s="1"/>
  <c r="B339" i="9" s="1"/>
  <c r="F219" i="5"/>
  <c r="F36" i="6"/>
  <c r="D35" i="6"/>
  <c r="F122" i="6"/>
  <c r="D114" i="6"/>
  <c r="E5" i="7"/>
  <c r="D7" i="4"/>
  <c r="F112" i="4"/>
  <c r="D106" i="4"/>
  <c r="F154" i="4"/>
  <c r="D153" i="4"/>
  <c r="F572" i="4"/>
  <c r="D571" i="4"/>
  <c r="F630" i="4"/>
  <c r="D629" i="4"/>
  <c r="F656" i="4"/>
  <c r="D135" i="5"/>
  <c r="D141" i="6"/>
  <c r="F5" i="6"/>
  <c r="E337" i="9"/>
  <c r="B337"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M228" i="9"/>
  <c r="G180" i="9"/>
  <c r="H179" i="9"/>
  <c r="G178" i="9"/>
  <c r="E178" i="9" s="1"/>
  <c r="B178" i="9" s="1"/>
  <c r="G176" i="9"/>
  <c r="E176" i="9" s="1"/>
  <c r="B176" i="9" s="1"/>
  <c r="G174" i="9"/>
  <c r="E174" i="9" s="1"/>
  <c r="B174" i="9" s="1"/>
  <c r="G179" i="9"/>
  <c r="E179" i="9" s="1"/>
  <c r="B179" i="9" s="1"/>
  <c r="G177" i="9"/>
  <c r="E177" i="9" s="1"/>
  <c r="B177" i="9" s="1"/>
  <c r="G175" i="9"/>
  <c r="E175" i="9" s="1"/>
  <c r="B175" i="9" s="1"/>
  <c r="I10" i="9"/>
  <c r="E41" i="9"/>
  <c r="B41" i="9" s="1"/>
  <c r="B46" i="9"/>
  <c r="B50" i="9"/>
  <c r="B57" i="9"/>
  <c r="B65" i="9"/>
  <c r="B73" i="9"/>
  <c r="B81" i="9"/>
  <c r="B89" i="9"/>
  <c r="B97" i="9"/>
  <c r="B105" i="9"/>
  <c r="B113" i="9"/>
  <c r="B121" i="9"/>
  <c r="B129" i="9"/>
  <c r="B137" i="9"/>
  <c r="E45" i="9"/>
  <c r="B45" i="9" s="1"/>
  <c r="B49" i="9"/>
  <c r="B53" i="9"/>
  <c r="B61" i="9"/>
  <c r="B69" i="9"/>
  <c r="B77" i="9"/>
  <c r="B85" i="9"/>
  <c r="B93" i="9"/>
  <c r="B101" i="9"/>
  <c r="B109" i="9"/>
  <c r="B117" i="9"/>
  <c r="B125" i="9"/>
  <c r="B133" i="9"/>
  <c r="B141" i="9"/>
  <c r="E158" i="9"/>
  <c r="B158" i="9" s="1"/>
  <c r="B163" i="9"/>
  <c r="E166" i="9"/>
  <c r="B166" i="9" s="1"/>
  <c r="B171" i="9"/>
  <c r="E162" i="9"/>
  <c r="B162" i="9" s="1"/>
  <c r="E170" i="9"/>
  <c r="B170" i="9" s="1"/>
  <c r="B232" i="9"/>
  <c r="B248" i="9"/>
  <c r="B256" i="9"/>
  <c r="B264" i="9"/>
  <c r="B272" i="9"/>
  <c r="B280" i="9"/>
  <c r="B287" i="9"/>
  <c r="B288" i="9"/>
  <c r="E304" i="9"/>
  <c r="B304" i="9" s="1"/>
  <c r="E318" i="9"/>
  <c r="B318" i="9" s="1"/>
  <c r="B324" i="9"/>
  <c r="B231" i="9"/>
  <c r="B234" i="9"/>
  <c r="B235" i="9"/>
  <c r="F241" i="9"/>
  <c r="B241" i="9" s="1"/>
  <c r="F249" i="9"/>
  <c r="B249" i="9" s="1"/>
  <c r="F257" i="9"/>
  <c r="B257" i="9" s="1"/>
  <c r="F265" i="9"/>
  <c r="B265" i="9" s="1"/>
  <c r="F273" i="9"/>
  <c r="B273" i="9" s="1"/>
  <c r="F281" i="9"/>
  <c r="B281" i="9" s="1"/>
  <c r="B286" i="9"/>
  <c r="F289" i="9"/>
  <c r="B289" i="9" s="1"/>
  <c r="E294" i="9"/>
  <c r="B294" i="9" s="1"/>
  <c r="E330" i="9"/>
  <c r="B330" i="9" s="1"/>
  <c r="B243" i="9"/>
  <c r="B244" i="9"/>
  <c r="B251" i="9"/>
  <c r="B259" i="9"/>
  <c r="B267" i="9"/>
  <c r="B275" i="9"/>
  <c r="B283" i="9"/>
  <c r="B284" i="9"/>
  <c r="B291" i="9"/>
  <c r="B292" i="9"/>
  <c r="B307" i="9"/>
  <c r="E326" i="9"/>
  <c r="B326" i="9" s="1"/>
  <c r="H1628" i="1" l="1"/>
  <c r="G1628" i="1"/>
  <c r="D45" i="8"/>
  <c r="G344" i="9" s="1"/>
  <c r="E344" i="9" s="1"/>
  <c r="B344" i="9" s="1"/>
  <c r="H1259" i="1"/>
  <c r="E251" i="5"/>
  <c r="F255" i="5"/>
  <c r="G1260" i="1"/>
  <c r="H1260" i="1"/>
  <c r="E360" i="4"/>
  <c r="D355" i="1" s="1"/>
  <c r="D368" i="1"/>
  <c r="H258" i="1"/>
  <c r="G258" i="1"/>
  <c r="F262" i="4"/>
  <c r="E152" i="4"/>
  <c r="D148" i="1" s="1"/>
  <c r="E6" i="4"/>
  <c r="E310" i="9"/>
  <c r="B310" i="9" s="1"/>
  <c r="I25" i="3"/>
  <c r="D1255" i="1"/>
  <c r="D1074" i="1"/>
  <c r="F12" i="5"/>
  <c r="E7" i="5"/>
  <c r="D1012" i="1" s="1"/>
  <c r="H1024" i="1"/>
  <c r="G1024" i="1"/>
  <c r="E6" i="5"/>
  <c r="D1011" i="1" s="1"/>
  <c r="H421" i="1"/>
  <c r="G421" i="1"/>
  <c r="D69" i="5"/>
  <c r="F88" i="5"/>
  <c r="C1093" i="1"/>
  <c r="D308" i="4"/>
  <c r="F309" i="4"/>
  <c r="C304" i="1"/>
  <c r="I1545" i="1"/>
  <c r="D6" i="5"/>
  <c r="H22" i="3"/>
  <c r="F7" i="5"/>
  <c r="C1012" i="1"/>
  <c r="E180" i="9"/>
  <c r="B180" i="9" s="1"/>
  <c r="F228" i="9"/>
  <c r="B228" i="9" s="1"/>
  <c r="H31" i="3"/>
  <c r="F141" i="6"/>
  <c r="C1537" i="1"/>
  <c r="F629" i="4"/>
  <c r="C623" i="1"/>
  <c r="H24" i="9"/>
  <c r="D152" i="4"/>
  <c r="G24" i="9"/>
  <c r="F153" i="4"/>
  <c r="C149" i="1"/>
  <c r="F7" i="4"/>
  <c r="D6" i="4"/>
  <c r="C3" i="1"/>
  <c r="H28" i="3"/>
  <c r="F35" i="6"/>
  <c r="C1431" i="1"/>
  <c r="H641" i="1"/>
  <c r="G641" i="1"/>
  <c r="H316" i="1"/>
  <c r="G316" i="1"/>
  <c r="F230" i="4"/>
  <c r="C226" i="1"/>
  <c r="F274" i="5"/>
  <c r="C1278" i="1"/>
  <c r="F147" i="5"/>
  <c r="C1152" i="1"/>
  <c r="G338" i="9"/>
  <c r="E338" i="9" s="1"/>
  <c r="B338" i="9" s="1"/>
  <c r="F203" i="5"/>
  <c r="C1207" i="1"/>
  <c r="D177" i="5"/>
  <c r="F164" i="4"/>
  <c r="C160" i="1"/>
  <c r="H486" i="1"/>
  <c r="G486" i="1"/>
  <c r="F647" i="4"/>
  <c r="H601" i="1"/>
  <c r="G601" i="1"/>
  <c r="F491" i="4"/>
  <c r="C485" i="1"/>
  <c r="F221" i="4"/>
  <c r="C217" i="1"/>
  <c r="F373" i="4"/>
  <c r="C368" i="1"/>
  <c r="I31" i="3"/>
  <c r="D1537" i="1"/>
  <c r="G348" i="9"/>
  <c r="E348" i="9" s="1"/>
  <c r="I33" i="3"/>
  <c r="D1538" i="1"/>
  <c r="F536" i="4"/>
  <c r="D535" i="4"/>
  <c r="C530" i="1"/>
  <c r="F273" i="4"/>
  <c r="C269" i="1"/>
  <c r="F202" i="4"/>
  <c r="C198" i="1"/>
  <c r="C1621" i="1"/>
  <c r="I39" i="3"/>
  <c r="E315" i="9"/>
  <c r="B315" i="9" s="1"/>
  <c r="F522" i="4"/>
  <c r="C516" i="1"/>
  <c r="D360" i="4"/>
  <c r="F361" i="4"/>
  <c r="C356" i="1"/>
  <c r="F129" i="6"/>
  <c r="C1525" i="1"/>
  <c r="E430" i="4"/>
  <c r="G592" i="1"/>
  <c r="H592" i="1"/>
  <c r="E535" i="4"/>
  <c r="H508" i="1"/>
  <c r="G508" i="1"/>
  <c r="F597" i="4"/>
  <c r="C591" i="1"/>
  <c r="I1541" i="1"/>
  <c r="C121" i="1"/>
  <c r="F125" i="4"/>
  <c r="G346" i="9"/>
  <c r="E346" i="9" s="1"/>
  <c r="H33" i="3"/>
  <c r="C1538" i="1"/>
  <c r="G1017" i="1"/>
  <c r="H1017" i="1"/>
  <c r="B207" i="9"/>
  <c r="F135" i="5"/>
  <c r="C1140" i="1"/>
  <c r="F571" i="4"/>
  <c r="C565" i="1"/>
  <c r="F106" i="4"/>
  <c r="C102" i="1"/>
  <c r="F114" i="6"/>
  <c r="H30" i="3"/>
  <c r="C1510" i="1"/>
  <c r="F430" i="4"/>
  <c r="D639" i="4"/>
  <c r="C424" i="1"/>
  <c r="F49" i="4"/>
  <c r="C45" i="1"/>
  <c r="G343" i="9"/>
  <c r="E343" i="9" s="1"/>
  <c r="F251" i="5"/>
  <c r="H25" i="3"/>
  <c r="C1255" i="1"/>
  <c r="E316" i="9"/>
  <c r="B316" i="9" s="1"/>
  <c r="F584" i="4"/>
  <c r="C578" i="1"/>
  <c r="I24" i="3"/>
  <c r="E176" i="5"/>
  <c r="D1180" i="1" s="1"/>
  <c r="D1181" i="1"/>
  <c r="E336" i="9"/>
  <c r="B336" i="9" s="1"/>
  <c r="F82" i="4"/>
  <c r="C78" i="1"/>
  <c r="H531" i="1"/>
  <c r="G531" i="1"/>
  <c r="H218" i="1"/>
  <c r="G218" i="1"/>
  <c r="F466" i="4"/>
  <c r="C460" i="1"/>
  <c r="H221" i="1"/>
  <c r="G221" i="1"/>
  <c r="E308" i="4"/>
  <c r="I1543" i="1"/>
  <c r="I40" i="3" l="1"/>
  <c r="C1622" i="1"/>
  <c r="K1481" i="9"/>
  <c r="I18" i="3"/>
  <c r="E299" i="4"/>
  <c r="E300" i="4" s="1"/>
  <c r="D296" i="1" s="1"/>
  <c r="I17" i="3"/>
  <c r="D2" i="1"/>
  <c r="I22" i="3"/>
  <c r="H356" i="1"/>
  <c r="G356" i="1"/>
  <c r="G269" i="1"/>
  <c r="H269" i="1"/>
  <c r="G217" i="1"/>
  <c r="H217" i="1"/>
  <c r="G1207" i="1"/>
  <c r="H1207" i="1"/>
  <c r="H1012" i="1"/>
  <c r="G1012" i="1"/>
  <c r="G1510" i="1"/>
  <c r="H1510" i="1"/>
  <c r="G1538" i="1"/>
  <c r="H1538" i="1"/>
  <c r="H121" i="1"/>
  <c r="G121" i="1"/>
  <c r="E423" i="4"/>
  <c r="E639" i="4"/>
  <c r="D633" i="1" s="1"/>
  <c r="D424" i="1"/>
  <c r="H160" i="1"/>
  <c r="G160" i="1"/>
  <c r="G1278" i="1"/>
  <c r="H1278" i="1"/>
  <c r="G1431" i="1"/>
  <c r="H1431" i="1"/>
  <c r="H9" i="3"/>
  <c r="H17" i="3"/>
  <c r="D422" i="4"/>
  <c r="F6" i="4"/>
  <c r="C2" i="1"/>
  <c r="E24" i="9"/>
  <c r="H304" i="1"/>
  <c r="G304" i="1"/>
  <c r="G1255" i="1"/>
  <c r="H1255" i="1"/>
  <c r="G45" i="1"/>
  <c r="H45" i="1"/>
  <c r="G102" i="1"/>
  <c r="H102" i="1"/>
  <c r="H1140" i="1"/>
  <c r="G1140" i="1"/>
  <c r="H368" i="1"/>
  <c r="G368" i="1"/>
  <c r="H3" i="1"/>
  <c r="G3" i="1"/>
  <c r="G623" i="1"/>
  <c r="H623" i="1"/>
  <c r="G1093" i="1"/>
  <c r="H1093" i="1"/>
  <c r="H460" i="1"/>
  <c r="G460" i="1"/>
  <c r="G578" i="1"/>
  <c r="H578" i="1"/>
  <c r="E417" i="4"/>
  <c r="D412" i="1" s="1"/>
  <c r="D303" i="1"/>
  <c r="E422" i="4"/>
  <c r="E418" i="4"/>
  <c r="D413" i="1" s="1"/>
  <c r="H424" i="1"/>
  <c r="G424" i="1"/>
  <c r="H565" i="1"/>
  <c r="G565" i="1"/>
  <c r="E640" i="4"/>
  <c r="D634" i="1" s="1"/>
  <c r="D529" i="1"/>
  <c r="G1525" i="1"/>
  <c r="H1525" i="1"/>
  <c r="D418" i="4"/>
  <c r="F360" i="4"/>
  <c r="C355" i="1"/>
  <c r="G198" i="1"/>
  <c r="H198" i="1"/>
  <c r="G530" i="1"/>
  <c r="H530" i="1"/>
  <c r="G485" i="1"/>
  <c r="H485" i="1"/>
  <c r="D299" i="4"/>
  <c r="H18" i="3"/>
  <c r="C148" i="1"/>
  <c r="F152" i="4"/>
  <c r="G1537" i="1"/>
  <c r="H1537" i="1"/>
  <c r="F69" i="5"/>
  <c r="H23" i="3"/>
  <c r="C1074" i="1"/>
  <c r="H78" i="1"/>
  <c r="G78" i="1"/>
  <c r="E342" i="9"/>
  <c r="B343" i="9"/>
  <c r="F639" i="4"/>
  <c r="C633" i="1"/>
  <c r="B346" i="9"/>
  <c r="E345" i="9"/>
  <c r="I10" i="3" s="1"/>
  <c r="H591" i="1"/>
  <c r="G591" i="1"/>
  <c r="H516" i="1"/>
  <c r="G516" i="1"/>
  <c r="H1621" i="1"/>
  <c r="G1621" i="1"/>
  <c r="H11" i="3"/>
  <c r="D640" i="4"/>
  <c r="F535" i="4"/>
  <c r="C529" i="1"/>
  <c r="E347" i="9"/>
  <c r="B348" i="9"/>
  <c r="H299" i="9"/>
  <c r="D176" i="5"/>
  <c r="G299" i="9" s="1"/>
  <c r="F177" i="5"/>
  <c r="H24" i="3"/>
  <c r="C1181" i="1"/>
  <c r="G1152" i="1"/>
  <c r="H1152" i="1"/>
  <c r="H226" i="1"/>
  <c r="G226" i="1"/>
  <c r="H149" i="1"/>
  <c r="G149" i="1"/>
  <c r="G306" i="9"/>
  <c r="E306" i="9" s="1"/>
  <c r="B306" i="9" s="1"/>
  <c r="F6" i="5"/>
  <c r="C1011" i="1"/>
  <c r="D417" i="4"/>
  <c r="F308" i="4"/>
  <c r="C303" i="1"/>
  <c r="G1622" i="1" l="1"/>
  <c r="H1622" i="1"/>
  <c r="E301" i="4"/>
  <c r="D297" i="1" s="1"/>
  <c r="D295" i="1"/>
  <c r="E299" i="9"/>
  <c r="B299" i="9" s="1"/>
  <c r="D423" i="4"/>
  <c r="D301" i="4"/>
  <c r="F299" i="4"/>
  <c r="C295" i="1"/>
  <c r="B24" i="9"/>
  <c r="F640" i="4"/>
  <c r="C634" i="1"/>
  <c r="H1074" i="1"/>
  <c r="G1074" i="1"/>
  <c r="N3" i="9"/>
  <c r="I11" i="3"/>
  <c r="F418" i="4"/>
  <c r="C413" i="1"/>
  <c r="H2" i="1"/>
  <c r="G2" i="1"/>
  <c r="D300" i="4"/>
  <c r="F417" i="4"/>
  <c r="C412" i="1"/>
  <c r="H8" i="3"/>
  <c r="G1011" i="1"/>
  <c r="H1011" i="1"/>
  <c r="H303" i="1"/>
  <c r="G303" i="1"/>
  <c r="F176" i="5"/>
  <c r="C1180" i="1"/>
  <c r="H529" i="1"/>
  <c r="G529" i="1"/>
  <c r="H633" i="1"/>
  <c r="G633" i="1"/>
  <c r="H148" i="1"/>
  <c r="G148" i="1"/>
  <c r="G1181" i="1"/>
  <c r="H1181" i="1"/>
  <c r="G355" i="1"/>
  <c r="H355" i="1"/>
  <c r="E424" i="4"/>
  <c r="D419" i="1" s="1"/>
  <c r="E643" i="4"/>
  <c r="D417" i="1"/>
  <c r="D424" i="4"/>
  <c r="F422" i="4"/>
  <c r="D643" i="4"/>
  <c r="C417" i="1"/>
  <c r="K3" i="9"/>
  <c r="I9" i="3"/>
  <c r="E425" i="4"/>
  <c r="D420" i="1" s="1"/>
  <c r="E644" i="4"/>
  <c r="D418" i="1"/>
  <c r="H20" i="9"/>
  <c r="M3" i="9" l="1"/>
  <c r="C419" i="1"/>
  <c r="F424" i="4"/>
  <c r="G412" i="1"/>
  <c r="H412" i="1"/>
  <c r="H634" i="1"/>
  <c r="G634" i="1"/>
  <c r="H295" i="1"/>
  <c r="G295" i="1"/>
  <c r="E646" i="4"/>
  <c r="D638" i="1"/>
  <c r="H417" i="1"/>
  <c r="G417" i="1"/>
  <c r="H1180" i="1"/>
  <c r="G1180" i="1"/>
  <c r="F643" i="4"/>
  <c r="C637" i="1"/>
  <c r="E645" i="4"/>
  <c r="D637" i="1"/>
  <c r="F300" i="4"/>
  <c r="C296" i="1"/>
  <c r="G413" i="1"/>
  <c r="H413" i="1"/>
  <c r="F301" i="4"/>
  <c r="C297" i="1"/>
  <c r="D644" i="4"/>
  <c r="F423" i="4"/>
  <c r="D425" i="4"/>
  <c r="C418" i="1"/>
  <c r="G20" i="9"/>
  <c r="E20" i="9" s="1"/>
  <c r="B20" i="9" s="1"/>
  <c r="G418" i="1" l="1"/>
  <c r="H418" i="1"/>
  <c r="H297" i="1"/>
  <c r="G297" i="1"/>
  <c r="H296" i="1"/>
  <c r="G296" i="1"/>
  <c r="E649" i="4"/>
  <c r="D639" i="1"/>
  <c r="F425" i="4"/>
  <c r="C420" i="1"/>
  <c r="H637" i="1"/>
  <c r="G637" i="1"/>
  <c r="E650" i="4"/>
  <c r="D640" i="1"/>
  <c r="H419" i="1"/>
  <c r="G419" i="1"/>
  <c r="F644" i="4"/>
  <c r="C638" i="1"/>
  <c r="D646" i="4"/>
  <c r="D645" i="4"/>
  <c r="H334" i="9"/>
  <c r="G334" i="9"/>
  <c r="E334" i="9" l="1"/>
  <c r="E298" i="9" s="1"/>
  <c r="I8" i="3" s="1"/>
  <c r="F646" i="4"/>
  <c r="D650" i="4"/>
  <c r="C640" i="1"/>
  <c r="I19" i="3"/>
  <c r="D643" i="1"/>
  <c r="I20" i="3"/>
  <c r="D644" i="1"/>
  <c r="H638" i="1"/>
  <c r="G638" i="1"/>
  <c r="H420" i="1"/>
  <c r="G420" i="1"/>
  <c r="D649" i="4"/>
  <c r="F645" i="4"/>
  <c r="C639" i="1"/>
  <c r="G297" i="9"/>
  <c r="E297" i="9" s="1"/>
  <c r="B297" i="9" s="1"/>
  <c r="B334" i="9" l="1"/>
  <c r="G639" i="1"/>
  <c r="H639" i="1"/>
  <c r="H7" i="3"/>
  <c r="G640" i="1"/>
  <c r="H640" i="1"/>
  <c r="H19" i="3"/>
  <c r="F649" i="4"/>
  <c r="C643" i="1"/>
  <c r="F650" i="4"/>
  <c r="H20" i="3"/>
  <c r="C644" i="1"/>
  <c r="H643" i="1" l="1"/>
  <c r="G643" i="1"/>
  <c r="J3" i="9"/>
  <c r="G644" i="1"/>
  <c r="H644" i="1"/>
  <c r="L293" i="9" l="1"/>
  <c r="F293" i="9" s="1"/>
  <c r="H295" i="9"/>
  <c r="G295" i="9"/>
  <c r="G18" i="9"/>
  <c r="H18" i="9"/>
  <c r="I5" i="9"/>
  <c r="K11" i="9"/>
  <c r="H16" i="9"/>
  <c r="K8" i="9"/>
  <c r="J13" i="9"/>
  <c r="I7" i="9"/>
  <c r="K13" i="9"/>
  <c r="K6" i="9"/>
  <c r="J11" i="9"/>
  <c r="I17" i="9"/>
  <c r="J6" i="9"/>
  <c r="H17" i="9"/>
  <c r="G16" i="9"/>
  <c r="H21" i="9"/>
  <c r="K7" i="9"/>
  <c r="J12" i="9"/>
  <c r="J17" i="9"/>
  <c r="J9" i="9"/>
  <c r="H15" i="9"/>
  <c r="K9" i="9"/>
  <c r="L15" i="9"/>
  <c r="G21" i="9"/>
  <c r="E21" i="9" s="1"/>
  <c r="B21" i="9" s="1"/>
  <c r="J7" i="9"/>
  <c r="I12" i="9"/>
  <c r="I9" i="9"/>
  <c r="G15" i="9"/>
  <c r="I6" i="9"/>
  <c r="K12" i="9"/>
  <c r="G17" i="9"/>
  <c r="I11" i="9"/>
  <c r="H22" i="9"/>
  <c r="J8" i="9"/>
  <c r="I13" i="9"/>
  <c r="J5" i="9"/>
  <c r="L16" i="9"/>
  <c r="K5" i="9"/>
  <c r="J10" i="9"/>
  <c r="M16" i="9"/>
  <c r="G22" i="9"/>
  <c r="E22" i="9" s="1"/>
  <c r="B22" i="9" s="1"/>
  <c r="I8" i="9"/>
  <c r="M15" i="9"/>
  <c r="K10" i="9"/>
  <c r="E295" i="9" l="1"/>
  <c r="B295" i="9" s="1"/>
  <c r="E6" i="9"/>
  <c r="B6" i="9" s="1"/>
  <c r="E11" i="9"/>
  <c r="B11" i="9" s="1"/>
  <c r="E8" i="9"/>
  <c r="B8" i="9" s="1"/>
  <c r="E13" i="9"/>
  <c r="B13" i="9" s="1"/>
  <c r="E15" i="9"/>
  <c r="E17" i="9"/>
  <c r="B17" i="9" s="1"/>
  <c r="E9" i="9"/>
  <c r="B9" i="9" s="1"/>
  <c r="E16" i="9"/>
  <c r="E10" i="9"/>
  <c r="B10" i="9" s="1"/>
  <c r="F16" i="9"/>
  <c r="E18" i="9"/>
  <c r="B18" i="9" s="1"/>
  <c r="E7" i="9"/>
  <c r="B7" i="9" s="1"/>
  <c r="F15" i="9"/>
  <c r="E5" i="9"/>
  <c r="E12" i="9"/>
  <c r="B12" i="9" s="1"/>
  <c r="B293" i="9"/>
  <c r="F23" i="9"/>
  <c r="E23" i="9" l="1"/>
  <c r="I7" i="3" s="1"/>
  <c r="B16" i="9"/>
  <c r="F14" i="9"/>
  <c r="F3" i="9" s="1"/>
  <c r="E14" i="9"/>
  <c r="I13" i="3" s="1"/>
  <c r="B5" i="9"/>
  <c r="E4" i="9"/>
  <c r="B15" i="9"/>
  <c r="E3" i="9" l="1"/>
</calcChain>
</file>

<file path=xl/sharedStrings.xml><?xml version="1.0" encoding="utf-8"?>
<sst xmlns="http://schemas.openxmlformats.org/spreadsheetml/2006/main" count="4733" uniqueCount="3656">
  <si>
    <t>Obveznik:</t>
  </si>
  <si>
    <t>12307 - O.Š. PETRA PERICE, MAKARSKA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</si>
  <si>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</si>
  <si>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</si>
  <si>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</si>
  <si>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</si>
  <si>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</si>
  <si>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</si>
  <si>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</si>
  <si>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</si>
  <si>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</si>
  <si>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</si>
  <si>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</si>
  <si>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</si>
  <si>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</si>
  <si>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</si>
  <si>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</si>
  <si>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</si>
  <si>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</si>
  <si>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</si>
  <si>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</si>
  <si>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</si>
  <si>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</si>
  <si>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</si>
  <si>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</si>
  <si>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</si>
  <si>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</si>
  <si>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</si>
  <si>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</si>
  <si>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</si>
  <si>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</si>
  <si>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</si>
  <si>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</si>
  <si>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</si>
  <si>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</si>
  <si>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</si>
  <si>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</si>
  <si>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</si>
  <si>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</si>
  <si>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</si>
  <si>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</si>
  <si>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</si>
  <si>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</si>
  <si>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</si>
  <si>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</si>
  <si>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</si>
  <si>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</si>
  <si>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</si>
  <si>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</si>
  <si>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</si>
  <si>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</si>
  <si>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</si>
  <si>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</si>
  <si>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</si>
  <si>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</si>
  <si>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</si>
  <si>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</si>
  <si>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</si>
  <si>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</si>
  <si>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</si>
  <si>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</si>
  <si>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</si>
  <si>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</si>
  <si>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</si>
  <si>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</si>
  <si>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</si>
  <si>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</si>
  <si>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</si>
  <si>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</si>
  <si>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</si>
  <si>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</si>
  <si>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</si>
  <si>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</si>
  <si>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</si>
  <si>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</si>
  <si>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</si>
  <si>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</si>
  <si>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</si>
  <si>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</si>
  <si>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</si>
  <si>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</si>
  <si>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</si>
  <si>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</si>
  <si>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</si>
  <si>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</si>
  <si>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</si>
  <si>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</si>
  <si>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</si>
  <si>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</si>
  <si>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</si>
  <si>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</si>
  <si>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</si>
  <si>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</si>
  <si>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</si>
  <si>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</si>
  <si>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</si>
  <si>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</si>
  <si>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</si>
  <si>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</si>
  <si>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</si>
  <si>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</si>
  <si>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</si>
  <si>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</si>
  <si>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</si>
  <si>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</si>
  <si>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</si>
  <si>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</si>
  <si>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</si>
  <si>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</si>
  <si>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</si>
  <si>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</si>
  <si>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</si>
  <si>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</si>
  <si>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</si>
  <si>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</si>
  <si>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</si>
  <si>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</si>
  <si>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</si>
  <si>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</si>
  <si>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</si>
  <si>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</si>
  <si>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</si>
  <si>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</si>
  <si>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</si>
  <si>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</si>
  <si>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</si>
  <si>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</si>
  <si>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</si>
  <si>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</si>
  <si>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</si>
  <si>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</si>
  <si>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</si>
  <si>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</si>
  <si>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</si>
  <si>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</si>
  <si>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</si>
  <si>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</si>
  <si>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</si>
  <si>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</si>
  <si>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</si>
  <si>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</si>
  <si>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</si>
  <si>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</si>
  <si>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</si>
  <si>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</si>
  <si>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</si>
  <si>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</si>
  <si>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</si>
  <si>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</si>
  <si>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</si>
  <si>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</si>
  <si>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</si>
  <si>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</si>
  <si>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</si>
  <si>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</si>
  <si>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</si>
  <si>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</si>
  <si>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</si>
  <si>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</si>
  <si>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</si>
  <si>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</si>
  <si>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</si>
  <si>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</si>
  <si>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</si>
  <si>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</si>
  <si>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</si>
  <si>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</si>
  <si>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</si>
  <si>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</si>
  <si>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</si>
  <si>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</si>
  <si>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</si>
  <si>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</si>
  <si>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</si>
  <si>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</si>
  <si>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</si>
  <si>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</si>
  <si>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</si>
  <si>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</si>
  <si>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</si>
  <si>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</si>
  <si>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</si>
  <si>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</si>
  <si>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</si>
  <si>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</si>
  <si>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</si>
  <si>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</si>
  <si>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</si>
  <si>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</si>
  <si>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</si>
  <si>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</si>
  <si>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</si>
  <si>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</si>
  <si>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</si>
  <si>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</si>
  <si>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</si>
  <si>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</si>
  <si>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</si>
  <si>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</si>
  <si>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</si>
  <si>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</si>
  <si>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</si>
  <si>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</si>
  <si>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</si>
  <si>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</si>
  <si>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</si>
  <si>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</si>
  <si>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</si>
  <si>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</si>
  <si>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</si>
  <si>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</si>
  <si>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</si>
  <si>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</si>
  <si>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</si>
  <si>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</si>
  <si>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</si>
  <si>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</si>
  <si>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</si>
  <si>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</si>
  <si>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</si>
  <si>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</si>
  <si>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</si>
  <si>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</si>
  <si>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</si>
  <si>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</si>
  <si>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</si>
  <si>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</si>
  <si>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</si>
  <si>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</si>
  <si>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</si>
  <si>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</si>
  <si>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</si>
  <si>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</si>
  <si>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</si>
  <si>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</si>
  <si>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</si>
  <si>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</si>
  <si>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</si>
  <si>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</si>
  <si>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</si>
  <si>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</si>
  <si>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</si>
  <si>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</si>
  <si>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</si>
  <si>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</si>
  <si>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</si>
  <si>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</si>
  <si>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</si>
  <si>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</si>
  <si>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</si>
  <si>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</si>
  <si>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</si>
  <si>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</si>
  <si>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</si>
  <si>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</si>
  <si>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</si>
  <si>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</si>
  <si>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</si>
  <si>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</si>
  <si>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</si>
  <si>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</si>
  <si>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</si>
  <si>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</si>
  <si>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</si>
  <si>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</si>
  <si>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</si>
  <si>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</si>
  <si>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</si>
  <si>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</si>
  <si>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</si>
  <si>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</si>
  <si>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</si>
  <si>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</si>
  <si>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</si>
  <si>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</si>
  <si>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</si>
  <si>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</si>
  <si>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</si>
  <si>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</si>
  <si>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</si>
  <si>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</si>
  <si>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</si>
  <si>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</si>
  <si>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</si>
  <si>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</si>
  <si>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</si>
  <si>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</si>
  <si>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</si>
  <si>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</si>
  <si>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</si>
  <si>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</si>
  <si>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</si>
  <si>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</si>
  <si>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</si>
  <si>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</si>
  <si>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</si>
  <si>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</si>
  <si>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</si>
  <si>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</si>
  <si>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</si>
  <si>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</si>
  <si>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</si>
  <si>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</si>
  <si>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</si>
  <si>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</si>
  <si>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</si>
  <si>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</si>
  <si>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</si>
  <si>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</si>
  <si>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</si>
  <si>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</si>
  <si>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</si>
  <si>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</si>
  <si>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</si>
  <si>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</si>
  <si>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</si>
  <si>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</si>
  <si>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</si>
  <si>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</si>
  <si>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</si>
  <si>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</si>
  <si>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</si>
  <si>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</si>
  <si>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</si>
  <si>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</si>
  <si>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</si>
  <si>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</si>
  <si>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</si>
  <si>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</si>
  <si>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</si>
  <si>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</si>
  <si>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</si>
  <si>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</si>
  <si>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</si>
  <si>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</si>
  <si>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</si>
  <si>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</si>
  <si>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</si>
  <si>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</si>
  <si>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</si>
  <si>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</si>
  <si>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</si>
  <si>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</si>
  <si>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</si>
  <si>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</si>
  <si>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</si>
  <si>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</si>
  <si>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</si>
  <si>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</si>
  <si>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</si>
  <si>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</si>
  <si>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</si>
  <si>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</si>
  <si>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</si>
  <si>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</si>
  <si>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</si>
  <si>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</si>
  <si>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</si>
  <si>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</si>
  <si>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</si>
  <si>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</si>
  <si>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</si>
  <si>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</si>
  <si>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</si>
  <si>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</si>
  <si>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</si>
  <si>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</si>
  <si>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</si>
  <si>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</si>
  <si>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</si>
  <si>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</si>
  <si>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</si>
  <si>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</si>
  <si>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</si>
  <si>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</si>
  <si>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</si>
  <si>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</si>
  <si>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</si>
  <si>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</si>
  <si>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</si>
  <si>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</si>
  <si>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</si>
  <si>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</si>
  <si>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</si>
  <si>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</si>
  <si>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</si>
  <si>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</si>
  <si>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</si>
  <si>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</si>
  <si>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</si>
  <si>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</si>
  <si>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</si>
  <si>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</si>
  <si>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</si>
  <si>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</si>
  <si>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</si>
  <si>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</si>
  <si>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</si>
  <si>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</si>
  <si>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</si>
  <si>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</si>
  <si>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</si>
  <si>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</si>
  <si>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</si>
  <si>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</si>
  <si>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</si>
  <si>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</si>
  <si>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</si>
  <si>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</si>
  <si>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</si>
  <si>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</si>
  <si>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</si>
  <si>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</si>
  <si>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</si>
  <si>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</si>
  <si>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</si>
  <si>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</si>
  <si>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</si>
  <si>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</si>
  <si>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</si>
  <si>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</si>
  <si>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</si>
  <si>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</si>
  <si>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</si>
  <si>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</si>
  <si>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</si>
  <si>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</si>
  <si>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</si>
  <si>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</si>
  <si>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</si>
  <si>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</si>
  <si>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</si>
  <si>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</si>
  <si>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</si>
  <si>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</si>
  <si>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</si>
  <si>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</si>
  <si>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</si>
  <si>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</si>
  <si>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</si>
  <si>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</si>
  <si>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</si>
  <si>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</si>
  <si>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</si>
  <si>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</si>
  <si>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</si>
  <si>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</si>
  <si>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</si>
  <si>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</si>
  <si>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</si>
  <si>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</si>
  <si>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</si>
  <si>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</si>
  <si>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</si>
  <si>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</si>
  <si>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</si>
  <si>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</si>
  <si>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</si>
  <si>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</si>
  <si>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</si>
  <si>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</si>
  <si>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</si>
  <si>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</si>
  <si>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</si>
  <si>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</si>
  <si>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</si>
  <si>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</si>
  <si>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</si>
  <si>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</si>
  <si>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</si>
  <si>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</si>
  <si>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</si>
  <si>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</si>
  <si>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</si>
  <si>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</si>
  <si>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</si>
  <si>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</si>
  <si>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</si>
  <si>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</si>
  <si>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</si>
  <si>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</si>
  <si>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</si>
  <si>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</si>
  <si>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</si>
  <si>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</si>
  <si>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</si>
  <si>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</si>
  <si>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</si>
  <si>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</si>
  <si>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</si>
  <si>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</si>
  <si>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</si>
  <si>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</si>
  <si>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</si>
  <si>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</si>
  <si>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</si>
  <si>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</si>
  <si>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</si>
  <si>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</si>
  <si>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</si>
  <si>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</si>
  <si>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</si>
  <si>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</si>
  <si>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</si>
  <si>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</si>
  <si>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</si>
  <si>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</si>
  <si>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</si>
  <si>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</si>
  <si>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</si>
  <si>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</si>
  <si>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</si>
  <si>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</si>
  <si>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</si>
  <si>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</si>
  <si>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</si>
  <si>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</si>
  <si>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</si>
  <si>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</si>
  <si>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</si>
  <si>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</si>
  <si>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</si>
  <si>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</si>
  <si>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</si>
  <si>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</si>
  <si>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</si>
  <si>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</si>
  <si>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</si>
  <si>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</si>
  <si>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</si>
  <si>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</si>
  <si>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</si>
  <si>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</si>
  <si>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</si>
  <si>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</si>
  <si>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</si>
  <si>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</si>
  <si>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</si>
  <si>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</si>
  <si>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</si>
  <si>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</si>
  <si>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</si>
  <si>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</si>
  <si>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</si>
  <si>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</si>
  <si>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</si>
  <si>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</si>
  <si>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</si>
  <si>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</si>
  <si>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</si>
  <si>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</si>
  <si>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</si>
  <si>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</si>
  <si>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</si>
  <si>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</si>
  <si>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</si>
  <si>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</si>
  <si>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</si>
  <si>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</si>
  <si>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</si>
  <si>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</si>
  <si>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</si>
  <si>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</si>
  <si>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</si>
  <si>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</si>
  <si>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</si>
  <si>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</si>
  <si>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</si>
  <si>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</si>
  <si>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</si>
  <si>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</si>
  <si>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</si>
  <si>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</si>
  <si>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</si>
  <si>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</si>
  <si>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</si>
  <si>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</si>
  <si>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</si>
  <si>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</si>
  <si>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</si>
  <si>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</si>
  <si>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</si>
  <si>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</si>
  <si>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</si>
  <si>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</si>
  <si>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</si>
  <si>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</si>
  <si>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</si>
  <si>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</si>
  <si>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</si>
  <si>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</si>
  <si>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</si>
  <si>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</si>
  <si>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</si>
  <si>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</si>
  <si>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</si>
  <si>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</si>
  <si>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</si>
  <si>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</si>
  <si>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</si>
  <si>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</si>
  <si>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</si>
  <si>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</si>
  <si>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</si>
  <si>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</si>
  <si>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</si>
  <si>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</si>
  <si>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</si>
  <si>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</si>
  <si>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</si>
  <si>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</si>
  <si>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</si>
  <si>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</si>
  <si>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</si>
  <si>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</si>
  <si>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</si>
  <si>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</si>
  <si>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</si>
  <si>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</si>
  <si>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</si>
  <si>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</si>
  <si>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</si>
  <si>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</si>
  <si>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</si>
  <si>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</si>
  <si>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</si>
  <si>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</si>
  <si>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</si>
  <si>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</si>
  <si>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</si>
  <si>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</si>
  <si>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</si>
  <si>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</si>
  <si>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</si>
  <si>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</si>
  <si>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</si>
  <si>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</si>
  <si>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</si>
  <si>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</si>
  <si>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</si>
  <si>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</si>
  <si>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</si>
  <si>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</si>
  <si>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</si>
  <si>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</si>
  <si>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</si>
  <si>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</si>
  <si>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</si>
  <si>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</si>
  <si>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</si>
  <si>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</si>
  <si>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</si>
  <si>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</si>
  <si>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</si>
  <si>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</si>
  <si>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</si>
  <si>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</si>
  <si>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</si>
  <si>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</si>
  <si>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</si>
  <si>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</si>
  <si>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</si>
  <si>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</si>
  <si>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</si>
  <si>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</si>
  <si>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</si>
  <si>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</si>
  <si>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</si>
  <si>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</si>
  <si>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</si>
  <si>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</si>
  <si>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</si>
  <si>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</si>
  <si>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</si>
  <si>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</si>
  <si>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</si>
  <si>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</si>
  <si>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</si>
  <si>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</si>
  <si>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</si>
  <si>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</si>
  <si>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</si>
  <si>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</si>
  <si>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</si>
  <si>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</si>
  <si>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</si>
  <si>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</si>
  <si>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</si>
  <si>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</si>
  <si>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</si>
  <si>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</si>
  <si>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</si>
  <si>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</si>
  <si>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</si>
  <si>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</si>
  <si>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</si>
  <si>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</si>
  <si>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</si>
  <si>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</si>
  <si>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</si>
  <si>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</si>
  <si>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</si>
  <si>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</si>
  <si>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</si>
  <si>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</si>
  <si>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</si>
  <si>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</si>
  <si>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</si>
  <si>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</si>
  <si>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</si>
  <si>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</si>
  <si>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</si>
  <si>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</si>
  <si>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</si>
  <si>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</si>
  <si>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</si>
  <si>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</si>
  <si>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</si>
  <si>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</si>
  <si>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</si>
  <si>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</si>
  <si>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</si>
  <si>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</si>
  <si>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</si>
  <si>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</si>
  <si>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</si>
  <si>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</si>
  <si>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</si>
  <si>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</si>
  <si>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</si>
  <si>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</si>
  <si>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</si>
  <si>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</si>
  <si>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</si>
  <si>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</si>
  <si>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</si>
  <si>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</si>
  <si>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</si>
  <si>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</si>
  <si>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</si>
  <si>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</si>
  <si>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</si>
  <si>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</si>
  <si>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</si>
  <si>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</si>
  <si>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</si>
  <si>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</si>
  <si>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</si>
  <si>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</si>
  <si>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</si>
  <si>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</si>
  <si>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</si>
  <si>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</si>
  <si>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</si>
  <si>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</si>
  <si>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</si>
  <si>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</si>
  <si>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</si>
  <si>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</si>
  <si>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</si>
  <si>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</si>
  <si>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</si>
  <si>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</si>
  <si>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</si>
  <si>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</si>
  <si>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</si>
  <si>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</si>
  <si>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</si>
  <si>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</si>
  <si>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</si>
  <si>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</si>
  <si>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</si>
  <si>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</si>
  <si>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</si>
  <si>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</si>
  <si>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</si>
  <si>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</si>
  <si>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</si>
  <si>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</si>
  <si>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</si>
  <si>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</si>
  <si>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</si>
  <si>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</si>
  <si>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</si>
  <si>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</si>
  <si>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</si>
  <si>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</si>
  <si>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</si>
  <si>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</si>
  <si>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</si>
  <si>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</si>
  <si>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</si>
  <si>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</si>
  <si>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</si>
  <si>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</si>
  <si>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</si>
  <si>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</si>
  <si>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</si>
  <si>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</si>
  <si>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</si>
  <si>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</si>
  <si>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</si>
  <si>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</si>
  <si>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</si>
  <si>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</si>
  <si>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</si>
  <si>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</si>
  <si>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</si>
  <si>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</si>
  <si>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</si>
  <si>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</si>
  <si>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</si>
  <si>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</si>
  <si>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</si>
  <si>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</si>
  <si>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</si>
  <si>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</si>
  <si>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</si>
  <si>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</si>
  <si>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</si>
  <si>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</si>
  <si>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</si>
  <si>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</si>
  <si>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</si>
  <si>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</si>
  <si>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</si>
  <si>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</si>
  <si>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</si>
  <si>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</si>
  <si>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</si>
  <si>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</si>
  <si>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</si>
  <si>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</si>
  <si>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</si>
  <si>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</si>
  <si>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</si>
  <si>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</si>
  <si>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</si>
  <si>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</si>
  <si>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</si>
  <si>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</si>
  <si>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</si>
  <si>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</si>
  <si>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</si>
  <si>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</si>
  <si>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</si>
  <si>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</si>
  <si>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</si>
  <si>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</si>
  <si>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</si>
  <si>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</si>
  <si>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</si>
  <si>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</si>
  <si>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</si>
  <si>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</si>
  <si>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</si>
  <si>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</si>
  <si>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</si>
  <si>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</si>
  <si>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</si>
  <si>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</si>
  <si>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</si>
  <si>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</si>
  <si>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</si>
  <si>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</si>
  <si>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</si>
  <si>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</si>
  <si>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</si>
  <si>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</si>
  <si>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</si>
  <si>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</si>
  <si>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</si>
  <si>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</si>
  <si>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</si>
  <si>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</si>
  <si>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</si>
  <si>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</si>
  <si>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</si>
  <si>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</si>
  <si>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</si>
  <si>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</si>
  <si>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</si>
  <si>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</si>
  <si>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</si>
  <si>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</si>
  <si>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</si>
  <si>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</si>
  <si>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</si>
  <si>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</si>
  <si>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</si>
  <si>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</si>
  <si>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</si>
  <si>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</si>
  <si>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</si>
  <si>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</si>
  <si>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</si>
  <si>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</si>
  <si>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</si>
  <si>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</si>
  <si>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</si>
  <si>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</si>
  <si>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</si>
  <si>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</si>
  <si>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</si>
  <si>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</si>
  <si>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</si>
  <si>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</si>
  <si>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</si>
  <si>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</si>
  <si>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</si>
  <si>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</si>
  <si>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</si>
  <si>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</si>
  <si>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</si>
  <si>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</si>
  <si>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</si>
  <si>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</si>
  <si>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</si>
  <si>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</si>
  <si>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</si>
  <si>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</si>
  <si>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</si>
  <si>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</si>
  <si>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</si>
  <si>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</si>
  <si>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</si>
  <si>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</si>
  <si>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</si>
  <si>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</si>
  <si>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</si>
  <si>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</si>
  <si>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</si>
  <si>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</si>
  <si>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</si>
  <si>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</si>
  <si>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</si>
  <si>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</si>
  <si>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</si>
  <si>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</si>
  <si>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</si>
  <si>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</si>
  <si>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</si>
  <si>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</si>
  <si>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</si>
  <si>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</si>
  <si>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</si>
  <si>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</si>
  <si>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</si>
  <si>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</si>
  <si>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</si>
  <si>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</si>
  <si>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</si>
  <si>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</si>
  <si>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</si>
  <si>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</si>
  <si>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</si>
  <si>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</si>
  <si>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</si>
  <si>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</si>
  <si>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</si>
  <si>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</si>
  <si>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</si>
  <si>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</si>
  <si>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</si>
  <si>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</si>
  <si>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</si>
  <si>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</si>
  <si>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</si>
  <si>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</si>
  <si>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</si>
  <si>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</si>
  <si>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</si>
  <si>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</si>
  <si>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</si>
  <si>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</si>
  <si>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</si>
  <si>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</si>
  <si>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</si>
  <si>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</si>
  <si>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</si>
  <si>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</si>
  <si>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</si>
  <si>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</si>
  <si>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</si>
  <si>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</si>
  <si>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</si>
  <si>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</si>
  <si>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</si>
  <si>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</si>
  <si>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</si>
  <si>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</si>
  <si>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</si>
  <si>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</si>
  <si>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</si>
  <si>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</si>
  <si>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</si>
  <si>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</si>
  <si>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</si>
  <si>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</si>
  <si>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</si>
  <si>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</si>
  <si>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</si>
  <si>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</si>
  <si>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</si>
  <si>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</si>
  <si>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</si>
  <si>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</si>
  <si>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</si>
  <si>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</si>
  <si>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</si>
  <si>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</si>
  <si>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</si>
  <si>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</si>
  <si>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</si>
  <si>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</si>
  <si>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</si>
  <si>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</si>
  <si>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</si>
  <si>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</si>
  <si>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</si>
  <si>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</si>
  <si>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</si>
  <si>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</si>
  <si>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</si>
  <si>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</si>
  <si>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</si>
  <si>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</si>
  <si>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</si>
  <si>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</si>
  <si>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</si>
  <si>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</si>
  <si>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</si>
  <si>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</si>
  <si>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</si>
  <si>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</si>
  <si>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</si>
  <si>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</si>
  <si>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</si>
  <si>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</si>
  <si>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</si>
  <si>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</si>
  <si>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</si>
  <si>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</si>
  <si>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</si>
  <si>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</si>
  <si>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</si>
  <si>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</si>
  <si>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</si>
  <si>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</si>
  <si>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</si>
  <si>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</si>
  <si>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</si>
  <si>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</si>
  <si>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</si>
  <si>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</si>
  <si>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</si>
  <si>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</si>
  <si>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</si>
  <si>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</si>
  <si>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</si>
  <si>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</si>
  <si>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</si>
  <si>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</si>
  <si>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</si>
  <si>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</si>
  <si>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</si>
  <si>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</si>
  <si>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</si>
  <si>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</si>
  <si>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</si>
  <si>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</si>
  <si>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</si>
  <si>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</si>
  <si>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</si>
  <si>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</si>
  <si>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</si>
  <si>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</si>
  <si>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</si>
  <si>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</si>
  <si>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</si>
  <si>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</si>
  <si>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</si>
  <si>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</si>
  <si>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</si>
  <si>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</si>
  <si>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</si>
  <si>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</si>
  <si>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</si>
  <si>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</si>
  <si>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</si>
  <si>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</si>
  <si>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</si>
  <si>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</si>
  <si>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</si>
  <si>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</si>
  <si>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</si>
  <si>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</si>
  <si>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</si>
  <si>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</si>
  <si>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</si>
  <si>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</si>
  <si>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</si>
  <si>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</si>
  <si>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</si>
  <si>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</si>
  <si>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</si>
  <si>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</si>
  <si>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</si>
  <si>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</si>
  <si>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</si>
  <si>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</si>
  <si>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</si>
  <si>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</si>
  <si>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</si>
  <si>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</si>
  <si>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</si>
  <si>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</si>
  <si>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</si>
  <si>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</si>
  <si>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</si>
  <si>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</si>
  <si>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</si>
  <si>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</si>
  <si>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</si>
  <si>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</si>
  <si>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</si>
  <si>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</si>
  <si>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</si>
  <si>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</si>
  <si>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</si>
  <si>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</si>
  <si>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</si>
  <si>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</si>
  <si>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</si>
  <si>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</si>
  <si>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</si>
  <si>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</si>
  <si>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</si>
  <si>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</si>
  <si>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</si>
  <si>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</si>
  <si>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</si>
  <si>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</si>
  <si>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</si>
  <si>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</si>
  <si>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</si>
  <si>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</si>
  <si>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</si>
  <si>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</si>
  <si>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</si>
  <si>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</si>
  <si>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</si>
  <si>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</si>
  <si>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</si>
  <si>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</si>
  <si>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</si>
  <si>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</si>
  <si>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</si>
  <si>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</si>
  <si>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</si>
  <si>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</si>
  <si>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</si>
  <si>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</si>
  <si>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</si>
  <si>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</si>
  <si>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</si>
  <si>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</si>
  <si>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</si>
  <si>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</si>
  <si>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</si>
  <si>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</si>
  <si>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</si>
  <si>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</si>
  <si>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</si>
  <si>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</si>
  <si>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</si>
  <si>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</si>
  <si>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</si>
  <si>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</si>
  <si>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</si>
  <si>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</si>
  <si>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</si>
  <si>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</si>
  <si>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</si>
  <si>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</si>
  <si>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</si>
  <si>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</si>
  <si>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</si>
  <si>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</si>
  <si>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</si>
  <si>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</si>
  <si>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</si>
  <si>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</si>
  <si>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</si>
  <si>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</si>
  <si>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</si>
  <si>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</si>
  <si>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</si>
  <si>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</si>
  <si>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</si>
  <si>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</si>
  <si>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</si>
  <si>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</si>
  <si>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</si>
  <si>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</si>
  <si>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</si>
  <si>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</si>
  <si>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</si>
  <si>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</si>
  <si>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</si>
  <si>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</si>
  <si>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</si>
  <si>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</si>
  <si>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</si>
  <si>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</si>
  <si>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</si>
  <si>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</si>
  <si>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</si>
  <si>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</si>
  <si>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</si>
  <si>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</si>
  <si>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</si>
  <si>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</si>
  <si>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</si>
  <si>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</si>
  <si>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</si>
  <si>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</si>
  <si>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</si>
  <si>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</si>
  <si>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</si>
  <si>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</si>
  <si>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</si>
  <si>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</si>
  <si>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</si>
  <si>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</si>
  <si>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</si>
  <si>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</si>
  <si>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</si>
  <si>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</si>
  <si>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</si>
  <si>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</si>
  <si>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</si>
  <si>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</si>
  <si>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</si>
  <si>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</si>
  <si>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</si>
  <si>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</si>
  <si>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</si>
  <si>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</si>
  <si>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</si>
  <si>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</si>
  <si>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</si>
  <si>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</si>
  <si>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</si>
  <si>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</si>
  <si>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</si>
  <si>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</si>
  <si>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</si>
  <si>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</si>
  <si>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</si>
  <si>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</si>
  <si>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</si>
  <si>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</si>
  <si>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</si>
  <si>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</si>
  <si>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</si>
  <si>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</si>
  <si>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</si>
  <si>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</si>
  <si>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</si>
  <si>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</si>
  <si>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</si>
  <si>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</si>
  <si>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</si>
  <si>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</si>
  <si>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</si>
  <si>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</si>
  <si>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</si>
  <si>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</si>
  <si>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</si>
  <si>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</si>
  <si>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</si>
  <si>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</si>
  <si>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</si>
  <si>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</si>
  <si>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</si>
  <si>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</si>
  <si>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</si>
  <si>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</si>
  <si>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</si>
  <si>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</si>
  <si>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</si>
  <si>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</si>
  <si>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</si>
  <si>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</si>
  <si>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</si>
  <si>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</si>
  <si>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</si>
  <si>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</si>
  <si>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</si>
  <si>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</si>
  <si>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</si>
  <si>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</si>
  <si>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</si>
  <si>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</si>
  <si>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</si>
  <si>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</si>
  <si>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</si>
  <si>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</si>
  <si>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</si>
  <si>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</si>
  <si>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</si>
  <si>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</si>
  <si>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</si>
  <si>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</si>
  <si>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</si>
  <si>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</si>
  <si>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</si>
  <si>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</si>
  <si>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</si>
  <si>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</si>
  <si>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</si>
  <si>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</si>
  <si>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</si>
  <si>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</si>
  <si>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</si>
  <si>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</si>
  <si>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</si>
  <si>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</si>
  <si>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</si>
  <si>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</si>
  <si>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</si>
  <si>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</si>
  <si>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</si>
  <si>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</si>
  <si>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</si>
  <si>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</si>
  <si>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</si>
  <si>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</si>
  <si>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</si>
  <si>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</si>
  <si>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</si>
  <si>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</si>
  <si>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</si>
  <si>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</si>
  <si>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</si>
  <si>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</si>
  <si>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</si>
  <si>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</si>
  <si>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</si>
  <si>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</si>
  <si>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</si>
  <si>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</si>
  <si>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</si>
  <si>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</si>
  <si>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</si>
  <si>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</si>
  <si>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</si>
  <si>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</si>
  <si>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</si>
  <si>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</si>
  <si>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</si>
  <si>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</si>
  <si>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</si>
  <si>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</si>
  <si>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</si>
  <si>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</si>
  <si>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</si>
  <si>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</si>
  <si>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</si>
  <si>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</si>
  <si>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</si>
  <si>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</si>
  <si>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</si>
  <si>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</si>
  <si>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</si>
  <si>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</si>
  <si>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</si>
  <si>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</si>
  <si>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</si>
  <si>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</si>
  <si>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</si>
  <si>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</si>
  <si>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</si>
  <si>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</si>
  <si>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</si>
  <si>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</si>
  <si>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</si>
  <si>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</si>
  <si>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</si>
  <si>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</si>
  <si>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</si>
  <si>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</si>
  <si>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</si>
  <si>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</si>
  <si>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</si>
  <si>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</si>
  <si>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</si>
  <si>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</si>
  <si>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</si>
  <si>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</si>
  <si>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</si>
  <si>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</si>
  <si>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</si>
  <si>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</si>
  <si>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</si>
  <si>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</si>
  <si>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</si>
  <si>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</si>
  <si>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</si>
  <si>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</si>
  <si>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</si>
  <si>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</si>
  <si>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</si>
  <si>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</si>
  <si>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</si>
  <si>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</si>
  <si>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</si>
  <si>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</si>
  <si>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</si>
  <si>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</si>
  <si>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</si>
  <si>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</si>
  <si>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</si>
  <si>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</si>
  <si>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</si>
  <si>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</si>
  <si>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</si>
  <si>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</si>
  <si>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</si>
  <si>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</si>
  <si>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</si>
  <si>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</si>
  <si>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</si>
  <si>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</si>
  <si>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</si>
  <si>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</si>
  <si>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</si>
  <si>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</si>
  <si>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</si>
  <si>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</si>
  <si>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</si>
  <si>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</si>
  <si>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</si>
  <si>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</si>
  <si>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</si>
  <si>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</si>
  <si>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</si>
  <si>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</si>
  <si>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</si>
  <si>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</si>
  <si>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</si>
  <si>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</si>
  <si>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</si>
  <si>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</si>
  <si>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</si>
  <si>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</si>
  <si>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</si>
  <si>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</si>
  <si>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</si>
  <si>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</si>
  <si>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</si>
  <si>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</si>
  <si>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</si>
  <si>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</si>
  <si>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</si>
  <si>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</si>
  <si>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</si>
  <si>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</si>
  <si>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</si>
  <si>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</si>
  <si>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</si>
  <si>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</si>
  <si>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</si>
  <si>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</si>
  <si>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</si>
  <si>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</si>
  <si>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</si>
  <si>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</si>
  <si>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</si>
  <si>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</si>
  <si>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</si>
  <si>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</si>
  <si>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</si>
  <si>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</si>
  <si>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</si>
  <si>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</si>
  <si>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</si>
  <si>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</si>
  <si>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</si>
  <si>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</si>
  <si>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</si>
  <si>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</si>
  <si>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</si>
  <si>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</si>
  <si>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</si>
  <si>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</si>
  <si>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</si>
  <si>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</si>
  <si>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</si>
  <si>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</si>
  <si>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</si>
  <si>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</si>
  <si>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</si>
  <si>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</si>
  <si>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</si>
  <si>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</si>
  <si>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</si>
  <si>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</si>
  <si>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</si>
  <si>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</si>
  <si>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</si>
  <si>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</si>
  <si>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</si>
  <si>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</si>
  <si>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</si>
  <si>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</si>
  <si>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</si>
  <si>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</si>
  <si>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</si>
  <si>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</si>
  <si>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</si>
  <si>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</si>
  <si>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</si>
  <si>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</si>
  <si>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</si>
  <si>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</si>
  <si>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</si>
  <si>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</si>
  <si>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</si>
  <si>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</si>
  <si>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</si>
  <si>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</si>
  <si>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</si>
  <si>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</si>
  <si>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</si>
  <si>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</si>
  <si>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</si>
  <si>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</si>
  <si>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</si>
  <si>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</si>
  <si>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</si>
  <si>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</si>
  <si>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</si>
  <si>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</si>
  <si>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</si>
  <si>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</si>
  <si>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</si>
  <si>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</si>
  <si>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</si>
  <si>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</si>
  <si>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</si>
  <si>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</si>
  <si>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</si>
  <si>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</si>
  <si>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</si>
  <si>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</si>
  <si>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</si>
  <si>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</si>
  <si>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</si>
  <si>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</si>
  <si>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</si>
  <si>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</si>
  <si>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</si>
  <si>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</si>
  <si>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</si>
  <si>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</si>
  <si>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</si>
  <si>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</si>
  <si>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</si>
  <si>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</si>
  <si>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</si>
  <si>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</si>
  <si>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</si>
  <si>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</si>
  <si>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</si>
  <si>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</si>
  <si>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</si>
  <si>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</si>
  <si>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</si>
  <si>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</si>
  <si>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</si>
  <si>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</si>
  <si>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</si>
  <si>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</si>
  <si>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</si>
  <si>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</si>
  <si>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</si>
  <si>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</si>
  <si>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</si>
  <si>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</si>
  <si>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</si>
  <si>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</si>
  <si>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</si>
  <si>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</si>
  <si>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</si>
  <si>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</si>
  <si>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</si>
  <si>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</si>
  <si>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</si>
  <si>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</si>
  <si>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</si>
  <si>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</si>
  <si>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</si>
  <si>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</si>
  <si>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</si>
  <si>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</si>
  <si>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</si>
  <si>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</si>
  <si>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</si>
  <si>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</si>
  <si>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</si>
  <si>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</si>
  <si>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</si>
  <si>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</si>
  <si>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</si>
  <si>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</si>
  <si>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</si>
  <si>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</si>
  <si>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</si>
  <si>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</si>
  <si>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</si>
  <si>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</si>
  <si>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</si>
  <si>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</si>
  <si>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</si>
  <si>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</si>
  <si>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</si>
  <si>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</si>
  <si>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</si>
  <si>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</si>
  <si>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</si>
  <si>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</si>
  <si>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</si>
  <si>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</si>
  <si>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</si>
  <si>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</si>
  <si>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</si>
  <si>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</si>
  <si>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</si>
  <si>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</si>
  <si>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</si>
  <si>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</si>
  <si>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</si>
  <si>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</si>
  <si>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</si>
  <si>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</si>
  <si>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</si>
  <si>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</si>
  <si>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</si>
  <si>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</si>
  <si>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</si>
  <si>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</si>
  <si>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</si>
  <si>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</si>
  <si>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</si>
  <si>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</si>
  <si>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</si>
  <si>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</si>
  <si>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</si>
  <si>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</si>
  <si>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</si>
  <si>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</si>
  <si>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</si>
  <si>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</si>
  <si>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</si>
  <si>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</si>
  <si>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</si>
  <si>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</si>
  <si>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</si>
  <si>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</si>
  <si>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</si>
  <si>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</si>
  <si>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</si>
  <si>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</si>
  <si>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</si>
  <si>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</si>
  <si>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</si>
  <si>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</si>
  <si>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</si>
  <si>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</si>
  <si>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</si>
  <si>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</si>
  <si>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</si>
  <si>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</si>
  <si>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</si>
  <si>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</si>
  <si>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</si>
  <si>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</si>
  <si>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</si>
  <si>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</si>
  <si>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</si>
  <si>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</si>
  <si>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</si>
  <si>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</si>
  <si>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</si>
  <si>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</si>
  <si>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</si>
  <si>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</si>
  <si>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</si>
  <si>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</si>
  <si>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</si>
  <si>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</si>
  <si>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</si>
  <si>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</si>
  <si>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</si>
  <si>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</si>
  <si>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</si>
  <si>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</si>
  <si>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</si>
  <si>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</si>
  <si>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</si>
  <si>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</si>
  <si>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</si>
  <si>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</si>
  <si>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</si>
  <si>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</si>
  <si>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</si>
  <si>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</si>
  <si>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</si>
  <si>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</si>
  <si>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</si>
  <si>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</si>
  <si>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</si>
  <si>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</si>
  <si>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</si>
  <si>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</si>
  <si>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</si>
  <si>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</si>
  <si>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</si>
  <si>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</si>
  <si>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</si>
  <si>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</si>
  <si>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</si>
  <si>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</si>
  <si>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</si>
  <si>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</si>
  <si>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</si>
  <si>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</si>
  <si>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</si>
  <si>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</si>
  <si>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</si>
  <si>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</si>
  <si>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</si>
  <si>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</si>
  <si>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</si>
  <si>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</si>
  <si>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</si>
  <si>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</si>
  <si>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</si>
  <si>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</si>
  <si>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</si>
  <si>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</si>
  <si>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</si>
  <si>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</si>
  <si>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</si>
  <si>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</si>
  <si>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</si>
  <si>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</si>
  <si>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</si>
  <si>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</si>
  <si>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</si>
  <si>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</si>
  <si>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</si>
  <si>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</si>
  <si>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</si>
  <si>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</si>
  <si>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</si>
  <si>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</si>
  <si>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</si>
  <si>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</si>
  <si>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</si>
  <si>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</si>
  <si>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</si>
  <si>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</si>
  <si>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</si>
  <si>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</si>
  <si>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</si>
  <si>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</si>
  <si>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</si>
  <si>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</si>
  <si>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</si>
  <si>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</si>
  <si>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</si>
  <si>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</si>
  <si>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</si>
  <si>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</si>
  <si>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</si>
  <si>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</si>
  <si>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</si>
  <si>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</si>
  <si>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</si>
  <si>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</si>
  <si>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</si>
  <si>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</si>
  <si>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</si>
  <si>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</si>
  <si>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</si>
  <si>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</si>
  <si>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</si>
  <si>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</si>
  <si>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</si>
  <si>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</si>
  <si>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</si>
  <si>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</si>
  <si>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</si>
  <si>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</si>
  <si>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</si>
  <si>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</si>
  <si>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</si>
  <si>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</si>
  <si>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</si>
  <si>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</si>
  <si>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</si>
  <si>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</si>
  <si>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</si>
  <si>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</si>
  <si>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</si>
  <si>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</si>
  <si>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</si>
  <si>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</si>
  <si>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</si>
  <si>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</si>
  <si>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</si>
  <si>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</si>
  <si>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</si>
  <si>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</si>
  <si>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</si>
  <si>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</si>
  <si>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</si>
  <si>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</si>
  <si>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</si>
  <si>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</si>
  <si>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</si>
  <si>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</si>
  <si>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</si>
  <si>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</si>
  <si>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</si>
  <si>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</si>
  <si>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</si>
  <si>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</si>
  <si>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</si>
  <si>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</si>
  <si>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</si>
  <si>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</si>
  <si>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</si>
  <si>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</si>
  <si>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</si>
  <si>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</si>
  <si>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</si>
  <si>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</si>
  <si>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</si>
  <si>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</si>
  <si>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</si>
  <si>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</si>
  <si>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</si>
  <si>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</si>
  <si>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</si>
  <si>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</si>
  <si>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</si>
  <si>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</si>
  <si>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</si>
  <si>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</si>
  <si>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</si>
  <si>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</si>
  <si>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</si>
  <si>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</si>
  <si>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</si>
  <si>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</si>
  <si>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</si>
  <si>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</si>
  <si>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</si>
  <si>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</si>
  <si>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</si>
  <si>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</si>
  <si>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</si>
  <si>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</si>
  <si>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</si>
  <si>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</si>
  <si>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</si>
  <si>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</si>
  <si>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</si>
  <si>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</si>
  <si>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</si>
  <si>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</si>
  <si>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</si>
  <si>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</si>
  <si>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</si>
  <si>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</si>
  <si>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</si>
  <si>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</si>
  <si>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</si>
  <si>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</si>
  <si>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</si>
  <si>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</si>
  <si>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</si>
  <si>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</si>
  <si>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</si>
  <si>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</si>
  <si>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</si>
  <si>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</si>
  <si>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</si>
  <si>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</si>
  <si>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</si>
  <si>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</si>
  <si>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</si>
  <si>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</si>
  <si>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</si>
  <si>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</si>
  <si>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</si>
  <si>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</si>
  <si>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</si>
  <si>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</si>
  <si>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</si>
  <si>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</si>
  <si>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</si>
  <si>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</si>
  <si>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</si>
  <si>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</si>
  <si>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</si>
  <si>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</si>
  <si>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</si>
  <si>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</si>
  <si>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</si>
  <si>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</si>
  <si>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</si>
  <si>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</si>
  <si>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</si>
  <si>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</si>
  <si>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</si>
  <si>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</si>
  <si>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</si>
  <si>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</si>
  <si>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</si>
  <si>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</si>
  <si>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</si>
  <si>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</si>
  <si>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</si>
  <si>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</si>
  <si>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</si>
  <si>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</si>
  <si>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</si>
  <si>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</si>
  <si>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</si>
  <si>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</si>
  <si>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</si>
  <si>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</si>
  <si>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</si>
  <si>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</si>
  <si>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</si>
  <si>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</si>
  <si>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</si>
  <si>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</si>
  <si>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</si>
  <si>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</si>
  <si>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</si>
  <si>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</si>
  <si>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</si>
  <si>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</si>
  <si>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</si>
  <si>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</si>
  <si>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</si>
  <si>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</si>
  <si>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</si>
  <si>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</si>
  <si>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</si>
  <si>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</si>
  <si>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</si>
  <si>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</si>
  <si>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</si>
  <si>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</si>
  <si>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</si>
  <si>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</si>
  <si>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</si>
  <si>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</si>
  <si>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</si>
  <si>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</si>
  <si>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</si>
  <si>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PETRA PERICE, MAKARSKA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</si>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</sst>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2233258.2200000002</v>
      </c>
      <c r="D2" s="7">
        <f>'PR-RAS'!E6</f>
        <v>2716162.3200000003</v>
      </c>
      <c r="E2" s="7">
        <v>0</v>
      </c>
      <c r="F2" s="7">
        <v>0</v>
      </c>
      <c r="G2" s="8">
        <f t="shared" ref="G2:G274" si="0">(B2/1000)*(C2*1+D2*2)</f>
        <v>7665.5828600000013</v>
      </c>
      <c r="H2" s="8">
        <f t="shared" ref="H2:H274" si="1">ABS(C2-ROUND(C2,0))+ABS(D2-ROUND(D2,0))</f>
        <v>0.54000000050291419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1681020.82</v>
      </c>
      <c r="D45" s="2">
        <f>'PR-RAS'!E49</f>
        <v>2044001.14</v>
      </c>
      <c r="E45" s="2">
        <v>0</v>
      </c>
      <c r="F45" s="2">
        <v>0</v>
      </c>
      <c r="G45" s="3">
        <f t="shared" si="0"/>
        <v>253837.01639999996</v>
      </c>
      <c r="H45" s="3">
        <f t="shared" si="1"/>
        <v>0.31999999983236194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1681020.82</v>
      </c>
      <c r="D64" s="2">
        <f>'PR-RAS'!E68</f>
        <v>2044001.14</v>
      </c>
      <c r="E64" s="2">
        <v>0</v>
      </c>
      <c r="F64" s="2">
        <v>0</v>
      </c>
      <c r="G64" s="3">
        <f t="shared" si="0"/>
        <v>363448.45529999997</v>
      </c>
      <c r="H64" s="3">
        <f t="shared" si="1"/>
        <v>0.31999999983236194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1681020.82</v>
      </c>
      <c r="D65" s="2">
        <f>'PR-RAS'!E69</f>
        <v>2044001.14</v>
      </c>
      <c r="E65" s="2">
        <v>0</v>
      </c>
      <c r="F65" s="2">
        <v>0</v>
      </c>
      <c r="G65" s="3">
        <f t="shared" si="0"/>
        <v>369217.47839999996</v>
      </c>
      <c r="H65" s="3">
        <f t="shared" si="1"/>
        <v>0.31999999983236194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3.52</v>
      </c>
      <c r="D78" s="2">
        <f>'PR-RAS'!E82</f>
        <v>3.9399999999999995</v>
      </c>
      <c r="E78" s="2">
        <v>0</v>
      </c>
      <c r="F78" s="2">
        <v>0</v>
      </c>
      <c r="G78" s="3">
        <f t="shared" si="0"/>
        <v>0.87779999999999991</v>
      </c>
      <c r="H78" s="3">
        <f t="shared" si="1"/>
        <v>0.54000000000000048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3.52</v>
      </c>
      <c r="D79" s="2">
        <f>'PR-RAS'!E83</f>
        <v>3.9399999999999995</v>
      </c>
      <c r="E79" s="2">
        <v>0</v>
      </c>
      <c r="F79" s="2">
        <v>0</v>
      </c>
      <c r="G79" s="3">
        <f t="shared" si="0"/>
        <v>0.88919999999999988</v>
      </c>
      <c r="H79" s="3">
        <f t="shared" si="1"/>
        <v>0.54000000000000048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3.52</v>
      </c>
      <c r="D81" s="2">
        <f>'PR-RAS'!E85</f>
        <v>3.9399999999999995</v>
      </c>
      <c r="E81" s="2">
        <v>0</v>
      </c>
      <c r="F81" s="2">
        <v>0</v>
      </c>
      <c r="G81" s="3">
        <f t="shared" si="0"/>
        <v>0.91199999999999992</v>
      </c>
      <c r="H81" s="3">
        <f t="shared" si="1"/>
        <v>0.54000000000000048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51172.46</v>
      </c>
      <c r="D121" s="2">
        <f>'PR-RAS'!E125</f>
        <v>80886.410000000149</v>
      </c>
      <c r="E121" s="2">
        <v>0</v>
      </c>
      <c r="F121" s="2">
        <v>0</v>
      </c>
      <c r="G121" s="3">
        <f t="shared" si="0"/>
        <v>25553.433600000033</v>
      </c>
      <c r="H121" s="3">
        <f t="shared" si="1"/>
        <v>0.8700000001481385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45857.86</v>
      </c>
      <c r="D122" s="2">
        <f>'PR-RAS'!E126</f>
        <v>60947.430000000153</v>
      </c>
      <c r="E122" s="2">
        <v>0</v>
      </c>
      <c r="F122" s="2">
        <v>0</v>
      </c>
      <c r="G122" s="3">
        <f t="shared" si="0"/>
        <v>20298.079120000039</v>
      </c>
      <c r="H122" s="3">
        <f t="shared" si="1"/>
        <v>0.57000000015250407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45857.86</v>
      </c>
      <c r="D124" s="2">
        <f>'PR-RAS'!E128</f>
        <v>60947.430000000153</v>
      </c>
      <c r="E124" s="2">
        <v>0</v>
      </c>
      <c r="F124" s="2">
        <v>0</v>
      </c>
      <c r="G124" s="3">
        <f t="shared" si="0"/>
        <v>20633.584560000039</v>
      </c>
      <c r="H124" s="3">
        <f t="shared" si="1"/>
        <v>0.57000000015250407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5314.6</v>
      </c>
      <c r="D125" s="2">
        <f>'PR-RAS'!E129</f>
        <v>19938.979999999996</v>
      </c>
      <c r="E125" s="2">
        <v>0</v>
      </c>
      <c r="F125" s="2">
        <v>0</v>
      </c>
      <c r="G125" s="3">
        <f t="shared" si="0"/>
        <v>5603.8774399999984</v>
      </c>
      <c r="H125" s="3">
        <f t="shared" si="1"/>
        <v>0.42000000000371074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5314.6</v>
      </c>
      <c r="D126" s="2">
        <f>'PR-RAS'!E130</f>
        <v>19938.979999999996</v>
      </c>
      <c r="E126" s="2">
        <v>0</v>
      </c>
      <c r="F126" s="2">
        <v>0</v>
      </c>
      <c r="G126" s="3">
        <f t="shared" si="0"/>
        <v>5649.0699999999988</v>
      </c>
      <c r="H126" s="3">
        <f t="shared" si="1"/>
        <v>0.42000000000371074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501061.42000000004</v>
      </c>
      <c r="D130" s="2">
        <f>'PR-RAS'!E134</f>
        <v>591270.82999999996</v>
      </c>
      <c r="E130" s="2">
        <v>0</v>
      </c>
      <c r="F130" s="2">
        <v>0</v>
      </c>
      <c r="G130" s="3">
        <f t="shared" si="0"/>
        <v>217184.79732000001</v>
      </c>
      <c r="H130" s="3">
        <f t="shared" si="1"/>
        <v>0.59000000008381903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501061.42000000004</v>
      </c>
      <c r="D131" s="2">
        <f>'PR-RAS'!E135</f>
        <v>591270.82999999996</v>
      </c>
      <c r="E131" s="2">
        <v>0</v>
      </c>
      <c r="F131" s="2">
        <v>0</v>
      </c>
      <c r="G131" s="3">
        <f t="shared" si="0"/>
        <v>218868.40040000001</v>
      </c>
      <c r="H131" s="3">
        <f t="shared" si="1"/>
        <v>0.59000000008381903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471536.08</v>
      </c>
      <c r="D132" s="2">
        <f>'PR-RAS'!E136</f>
        <v>559360.94999999995</v>
      </c>
      <c r="E132" s="2">
        <v>0</v>
      </c>
      <c r="F132" s="2">
        <v>0</v>
      </c>
      <c r="G132" s="3">
        <f t="shared" si="0"/>
        <v>208323.79538</v>
      </c>
      <c r="H132" s="3">
        <f t="shared" si="1"/>
        <v>0.13000000006286427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29525.34</v>
      </c>
      <c r="D133" s="2">
        <f>'PR-RAS'!E137</f>
        <v>31909.88</v>
      </c>
      <c r="E133" s="2">
        <v>0</v>
      </c>
      <c r="F133" s="2">
        <v>0</v>
      </c>
      <c r="G133" s="3">
        <f t="shared" si="0"/>
        <v>12321.553200000002</v>
      </c>
      <c r="H133" s="3">
        <f t="shared" si="1"/>
        <v>0.45999999999912689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2187427.0799999996</v>
      </c>
      <c r="D148" s="2">
        <f>'PR-RAS'!E152</f>
        <v>2643843.8099999996</v>
      </c>
      <c r="E148" s="2">
        <v>0</v>
      </c>
      <c r="F148" s="2">
        <v>0</v>
      </c>
      <c r="G148" s="3">
        <f t="shared" si="0"/>
        <v>1098841.8608999997</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1788485.43</v>
      </c>
      <c r="D149" s="2">
        <f>'PR-RAS'!E153</f>
        <v>2224815.0499999998</v>
      </c>
      <c r="E149" s="2">
        <v>0</v>
      </c>
      <c r="F149" s="2">
        <v>0</v>
      </c>
      <c r="G149" s="3">
        <f t="shared" si="0"/>
        <v>923241.09843999986</v>
      </c>
      <c r="H149" s="3">
        <f t="shared" si="1"/>
        <v>0.4799999997485429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1497130.48</v>
      </c>
      <c r="D150" s="2">
        <f>'PR-RAS'!E154</f>
        <v>1850598.13</v>
      </c>
      <c r="E150" s="2">
        <v>0</v>
      </c>
      <c r="F150" s="2">
        <v>0</v>
      </c>
      <c r="G150" s="3">
        <f t="shared" si="0"/>
        <v>774550.68426000001</v>
      </c>
      <c r="H150" s="3">
        <f t="shared" si="1"/>
        <v>0.60999999986961484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1497130.48</v>
      </c>
      <c r="D151" s="2">
        <f>'PR-RAS'!E155</f>
        <v>1850598.13</v>
      </c>
      <c r="E151" s="2">
        <v>0</v>
      </c>
      <c r="F151" s="2">
        <v>0</v>
      </c>
      <c r="G151" s="3">
        <f t="shared" si="0"/>
        <v>779749.01100000006</v>
      </c>
      <c r="H151" s="3">
        <f t="shared" si="1"/>
        <v>0.60999999986961484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44579.199999999997</v>
      </c>
      <c r="D155" s="2">
        <f>'PR-RAS'!E159</f>
        <v>69561.760000000009</v>
      </c>
      <c r="E155" s="2">
        <v>0</v>
      </c>
      <c r="F155" s="2">
        <v>0</v>
      </c>
      <c r="G155" s="3">
        <f t="shared" si="0"/>
        <v>28290.218880000004</v>
      </c>
      <c r="H155" s="3">
        <f t="shared" si="1"/>
        <v>0.43999999998777639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246775.75</v>
      </c>
      <c r="D156" s="2">
        <f>'PR-RAS'!E160</f>
        <v>304655.15999999997</v>
      </c>
      <c r="E156" s="2">
        <v>0</v>
      </c>
      <c r="F156" s="2">
        <v>0</v>
      </c>
      <c r="G156" s="3">
        <f t="shared" si="0"/>
        <v>132693.34084999998</v>
      </c>
      <c r="H156" s="3">
        <f t="shared" si="1"/>
        <v>0.40999999997438863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246775.75</v>
      </c>
      <c r="D158" s="2">
        <f>'PR-RAS'!E162</f>
        <v>304655.15999999997</v>
      </c>
      <c r="E158" s="2">
        <v>0</v>
      </c>
      <c r="F158" s="2">
        <v>0</v>
      </c>
      <c r="G158" s="3">
        <f t="shared" si="0"/>
        <v>134405.51298999999</v>
      </c>
      <c r="H158" s="3">
        <f t="shared" si="1"/>
        <v>0.40999999997438863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297438.07999999996</v>
      </c>
      <c r="D160" s="2">
        <f>'PR-RAS'!E164</f>
        <v>353754.05000000005</v>
      </c>
      <c r="E160" s="2">
        <v>0</v>
      </c>
      <c r="F160" s="2">
        <v>0</v>
      </c>
      <c r="G160" s="3">
        <f t="shared" si="0"/>
        <v>159786.44262000002</v>
      </c>
      <c r="H160" s="3">
        <f t="shared" si="1"/>
        <v>0.13000000000465661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33905.79</v>
      </c>
      <c r="D161" s="2">
        <f>'PR-RAS'!E165</f>
        <v>55882.05</v>
      </c>
      <c r="E161" s="2">
        <v>0</v>
      </c>
      <c r="F161" s="2">
        <v>0</v>
      </c>
      <c r="G161" s="3">
        <f t="shared" si="0"/>
        <v>23307.182400000002</v>
      </c>
      <c r="H161" s="3">
        <f t="shared" si="1"/>
        <v>0.26000000000203727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12495.95</v>
      </c>
      <c r="D162" s="2">
        <f>'PR-RAS'!E166</f>
        <v>15253.01</v>
      </c>
      <c r="E162" s="2">
        <v>0</v>
      </c>
      <c r="F162" s="2">
        <v>0</v>
      </c>
      <c r="G162" s="3">
        <f t="shared" si="0"/>
        <v>6923.3171700000003</v>
      </c>
      <c r="H162" s="3">
        <f t="shared" si="1"/>
        <v>5.9999999999490683E-2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20515.84</v>
      </c>
      <c r="D163" s="2">
        <f>'PR-RAS'!E167</f>
        <v>39915.040000000001</v>
      </c>
      <c r="E163" s="2">
        <v>0</v>
      </c>
      <c r="F163" s="2">
        <v>0</v>
      </c>
      <c r="G163" s="3">
        <f t="shared" si="0"/>
        <v>16256.03904</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894</v>
      </c>
      <c r="D164" s="2">
        <f>'PR-RAS'!E168</f>
        <v>714</v>
      </c>
      <c r="E164" s="2">
        <v>0</v>
      </c>
      <c r="F164" s="2">
        <v>0</v>
      </c>
      <c r="G164" s="3">
        <f t="shared" si="0"/>
        <v>378.48599999999999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208961.81</v>
      </c>
      <c r="D166" s="2">
        <f>'PR-RAS'!E170</f>
        <v>253045.30000000005</v>
      </c>
      <c r="E166" s="2">
        <v>0</v>
      </c>
      <c r="F166" s="2">
        <v>0</v>
      </c>
      <c r="G166" s="3">
        <f t="shared" si="0"/>
        <v>117983.64765000003</v>
      </c>
      <c r="H166" s="3">
        <f t="shared" si="1"/>
        <v>0.49000000004889444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26540.65</v>
      </c>
      <c r="D167" s="2">
        <f>'PR-RAS'!E171</f>
        <v>28700.36</v>
      </c>
      <c r="E167" s="2">
        <v>0</v>
      </c>
      <c r="F167" s="2">
        <v>0</v>
      </c>
      <c r="G167" s="3">
        <f t="shared" si="0"/>
        <v>13934.26742</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154253.66</v>
      </c>
      <c r="D168" s="2">
        <f>'PR-RAS'!E172</f>
        <v>184480.37000000002</v>
      </c>
      <c r="E168" s="2">
        <v>0</v>
      </c>
      <c r="F168" s="2">
        <v>0</v>
      </c>
      <c r="G168" s="3">
        <f t="shared" si="0"/>
        <v>87376.804800000013</v>
      </c>
      <c r="H168" s="3">
        <f t="shared" si="1"/>
        <v>0.71000000002095476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20252.400000000001</v>
      </c>
      <c r="D169" s="2">
        <f>'PR-RAS'!E173</f>
        <v>20993.420000000002</v>
      </c>
      <c r="E169" s="2">
        <v>0</v>
      </c>
      <c r="F169" s="2">
        <v>0</v>
      </c>
      <c r="G169" s="3">
        <f t="shared" si="0"/>
        <v>10456.192320000002</v>
      </c>
      <c r="H169" s="3">
        <f t="shared" si="1"/>
        <v>0.82000000000334694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7915.1</v>
      </c>
      <c r="D170" s="2">
        <f>'PR-RAS'!E174</f>
        <v>18871.150000000001</v>
      </c>
      <c r="E170" s="2">
        <v>0</v>
      </c>
      <c r="F170" s="2">
        <v>0</v>
      </c>
      <c r="G170" s="3">
        <f t="shared" si="0"/>
        <v>7716.1006000000007</v>
      </c>
      <c r="H170" s="3">
        <f t="shared" si="1"/>
        <v>0.25000000000181899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52855.57</v>
      </c>
      <c r="D174" s="2">
        <f>'PR-RAS'!E178</f>
        <v>40174.559999999998</v>
      </c>
      <c r="E174" s="2">
        <v>0</v>
      </c>
      <c r="F174" s="2">
        <v>0</v>
      </c>
      <c r="G174" s="3">
        <f t="shared" si="0"/>
        <v>23044.411369999998</v>
      </c>
      <c r="H174" s="3">
        <f t="shared" si="1"/>
        <v>0.87000000000261934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34312.300000000003</v>
      </c>
      <c r="D175" s="2">
        <f>'PR-RAS'!E179</f>
        <v>7408.73</v>
      </c>
      <c r="E175" s="2">
        <v>0</v>
      </c>
      <c r="F175" s="2">
        <v>0</v>
      </c>
      <c r="G175" s="3">
        <f t="shared" si="0"/>
        <v>8548.5782399999989</v>
      </c>
      <c r="H175" s="3">
        <f t="shared" si="1"/>
        <v>0.57000000000334694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6541.84</v>
      </c>
      <c r="D176" s="2">
        <f>'PR-RAS'!E180</f>
        <v>17500.36</v>
      </c>
      <c r="E176" s="2">
        <v>0</v>
      </c>
      <c r="F176" s="2">
        <v>0</v>
      </c>
      <c r="G176" s="3">
        <f t="shared" si="0"/>
        <v>7269.9479999999994</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4085.13</v>
      </c>
      <c r="D178" s="2">
        <f>'PR-RAS'!E182</f>
        <v>5536.69</v>
      </c>
      <c r="E178" s="2">
        <v>0</v>
      </c>
      <c r="F178" s="2">
        <v>0</v>
      </c>
      <c r="G178" s="3">
        <f t="shared" si="0"/>
        <v>2683.0562699999996</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3616.73</v>
      </c>
      <c r="D180" s="2">
        <f>'PR-RAS'!E184</f>
        <v>4761.95</v>
      </c>
      <c r="E180" s="2">
        <v>0</v>
      </c>
      <c r="F180" s="2">
        <v>0</v>
      </c>
      <c r="G180" s="3">
        <f t="shared" si="0"/>
        <v>2352.1727699999997</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1612.5</v>
      </c>
      <c r="D181" s="2">
        <f>'PR-RAS'!E185</f>
        <v>2718.75</v>
      </c>
      <c r="E181" s="2">
        <v>0</v>
      </c>
      <c r="F181" s="2">
        <v>0</v>
      </c>
      <c r="G181" s="3">
        <f t="shared" si="0"/>
        <v>1269</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2136.9</v>
      </c>
      <c r="D182" s="2">
        <f>'PR-RAS'!E186</f>
        <v>2061.3700000000003</v>
      </c>
      <c r="E182" s="2">
        <v>0</v>
      </c>
      <c r="F182" s="2">
        <v>0</v>
      </c>
      <c r="G182" s="3">
        <f t="shared" si="0"/>
        <v>1132.9948400000003</v>
      </c>
      <c r="H182" s="3">
        <f t="shared" si="1"/>
        <v>0.47000000000025466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550.16999999999996</v>
      </c>
      <c r="D183" s="2">
        <f>'PR-RAS'!E187</f>
        <v>186.71</v>
      </c>
      <c r="E183" s="2">
        <v>0</v>
      </c>
      <c r="F183" s="2">
        <v>0</v>
      </c>
      <c r="G183" s="3">
        <f t="shared" si="0"/>
        <v>168.09337999999997</v>
      </c>
      <c r="H183" s="3">
        <f t="shared" si="1"/>
        <v>0.45999999999995111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1714.91</v>
      </c>
      <c r="D190" s="2">
        <f>'PR-RAS'!E194</f>
        <v>4652.1400000000003</v>
      </c>
      <c r="E190" s="2">
        <v>0</v>
      </c>
      <c r="F190" s="2">
        <v>0</v>
      </c>
      <c r="G190" s="3">
        <f t="shared" si="0"/>
        <v>2082.62691</v>
      </c>
      <c r="H190" s="3">
        <f t="shared" si="1"/>
        <v>0.23000000000024556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1011.82</v>
      </c>
      <c r="D192" s="2">
        <f>'PR-RAS'!E196</f>
        <v>3165.8</v>
      </c>
      <c r="E192" s="2">
        <v>0</v>
      </c>
      <c r="F192" s="2">
        <v>0</v>
      </c>
      <c r="G192" s="3">
        <f t="shared" si="0"/>
        <v>1402.59322</v>
      </c>
      <c r="H192" s="3">
        <f t="shared" si="1"/>
        <v>0.37999999999976808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227</v>
      </c>
      <c r="D193" s="2">
        <f>'PR-RAS'!E197</f>
        <v>280.38</v>
      </c>
      <c r="E193" s="2">
        <v>0</v>
      </c>
      <c r="F193" s="2">
        <v>0</v>
      </c>
      <c r="G193" s="3">
        <f t="shared" si="0"/>
        <v>151.24992</v>
      </c>
      <c r="H193" s="3">
        <f t="shared" si="1"/>
        <v>0.37999999999999545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476.09</v>
      </c>
      <c r="D194" s="2">
        <f>'PR-RAS'!E198</f>
        <v>1205.96</v>
      </c>
      <c r="E194" s="2">
        <v>0</v>
      </c>
      <c r="F194" s="2">
        <v>0</v>
      </c>
      <c r="G194" s="3">
        <f t="shared" si="0"/>
        <v>557.38593000000003</v>
      </c>
      <c r="H194" s="3">
        <f t="shared" si="1"/>
        <v>0.12999999999993861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770.76</v>
      </c>
      <c r="D198" s="2">
        <f>'PR-RAS'!E202</f>
        <v>991.56</v>
      </c>
      <c r="E198" s="2">
        <v>0</v>
      </c>
      <c r="F198" s="2">
        <v>0</v>
      </c>
      <c r="G198" s="3">
        <f t="shared" si="0"/>
        <v>542.51436000000001</v>
      </c>
      <c r="H198" s="3">
        <f t="shared" si="1"/>
        <v>0.68000000000006366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770.76</v>
      </c>
      <c r="D212" s="2">
        <f>'PR-RAS'!E216</f>
        <v>991.56</v>
      </c>
      <c r="E212" s="2">
        <v>0</v>
      </c>
      <c r="F212" s="2">
        <v>0</v>
      </c>
      <c r="G212" s="3">
        <f t="shared" si="0"/>
        <v>581.06867999999997</v>
      </c>
      <c r="H212" s="3">
        <f t="shared" si="1"/>
        <v>0.68000000000006366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770.76</v>
      </c>
      <c r="D213" s="2">
        <f>'PR-RAS'!E217</f>
        <v>991.56</v>
      </c>
      <c r="E213" s="2">
        <v>0</v>
      </c>
      <c r="F213" s="2">
        <v>0</v>
      </c>
      <c r="G213" s="3">
        <f t="shared" si="0"/>
        <v>583.82255999999995</v>
      </c>
      <c r="H213" s="3">
        <f t="shared" si="1"/>
        <v>0.68000000000006366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99693.31</v>
      </c>
      <c r="D258" s="2">
        <f>'PR-RAS'!E262</f>
        <v>63203.149999999994</v>
      </c>
      <c r="E258" s="2">
        <v>0</v>
      </c>
      <c r="F258" s="2">
        <v>0</v>
      </c>
      <c r="G258" s="3">
        <f t="shared" si="0"/>
        <v>58107.599770000001</v>
      </c>
      <c r="H258" s="3">
        <f t="shared" si="1"/>
        <v>0.45999999999185093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99693.31</v>
      </c>
      <c r="D265" s="2">
        <f>'PR-RAS'!E269</f>
        <v>63203.149999999994</v>
      </c>
      <c r="E265" s="2">
        <v>0</v>
      </c>
      <c r="F265" s="2">
        <v>0</v>
      </c>
      <c r="G265" s="3">
        <f t="shared" si="0"/>
        <v>59690.297039999998</v>
      </c>
      <c r="H265" s="3">
        <f t="shared" si="1"/>
        <v>0.45999999999185093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99693.31</v>
      </c>
      <c r="D267" s="2">
        <f>'PR-RAS'!E271</f>
        <v>63203.149999999994</v>
      </c>
      <c r="E267" s="2">
        <v>0</v>
      </c>
      <c r="F267" s="2">
        <v>0</v>
      </c>
      <c r="G267" s="3">
        <f t="shared" si="0"/>
        <v>60142.49626</v>
      </c>
      <c r="H267" s="3">
        <f t="shared" si="1"/>
        <v>0.45999999999185093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1039.5</v>
      </c>
      <c r="D269" s="2">
        <f>'PR-RAS'!E273</f>
        <v>1080</v>
      </c>
      <c r="E269" s="2">
        <v>0</v>
      </c>
      <c r="F269" s="2">
        <v>0</v>
      </c>
      <c r="G269" s="3">
        <f t="shared" si="0"/>
        <v>857.46600000000001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1039.5</v>
      </c>
      <c r="D270" s="2">
        <f>'PR-RAS'!E274</f>
        <v>1080</v>
      </c>
      <c r="E270" s="2">
        <v>0</v>
      </c>
      <c r="F270" s="2">
        <v>0</v>
      </c>
      <c r="G270" s="3">
        <f t="shared" si="0"/>
        <v>860.66550000000007</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1039.5</v>
      </c>
      <c r="D272" s="2">
        <f>'PR-RAS'!E276</f>
        <v>1080</v>
      </c>
      <c r="E272" s="2">
        <v>0</v>
      </c>
      <c r="F272" s="2">
        <v>0</v>
      </c>
      <c r="G272" s="3">
        <f t="shared" si="0"/>
        <v>867.06450000000007</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2187427.0799999996</v>
      </c>
      <c r="D295" s="2">
        <f>'PR-RAS'!E299</f>
        <v>2643843.8099999996</v>
      </c>
      <c r="E295" s="2">
        <v>0</v>
      </c>
      <c r="F295" s="2">
        <v>0</v>
      </c>
      <c r="G295" s="3">
        <f t="shared" si="12"/>
        <v>2197683.7217999995</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45831.140000000596</v>
      </c>
      <c r="D296" s="2">
        <f>'PR-RAS'!E300</f>
        <v>72318.510000000708</v>
      </c>
      <c r="E296" s="2">
        <v>0</v>
      </c>
      <c r="F296" s="2">
        <v>0</v>
      </c>
      <c r="G296" s="3">
        <f t="shared" si="12"/>
        <v>56188.107200000588</v>
      </c>
      <c r="H296" s="3">
        <f t="shared" si="13"/>
        <v>0.62999999988824129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30490.25</v>
      </c>
      <c r="D355" s="2">
        <f>'PR-RAS'!E360</f>
        <v>72419.56</v>
      </c>
      <c r="E355" s="2">
        <v>0</v>
      </c>
      <c r="F355" s="2">
        <v>0</v>
      </c>
      <c r="G355" s="3">
        <f t="shared" si="12"/>
        <v>62066.596979999995</v>
      </c>
      <c r="H355" s="3">
        <f t="shared" si="13"/>
        <v>0.69000000000232831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30490.25</v>
      </c>
      <c r="D368" s="2">
        <f>'PR-RAS'!E373</f>
        <v>72419.56</v>
      </c>
      <c r="E368" s="2">
        <v>0</v>
      </c>
      <c r="F368" s="2">
        <v>0</v>
      </c>
      <c r="G368" s="3">
        <f t="shared" si="12"/>
        <v>64345.878789999995</v>
      </c>
      <c r="H368" s="3">
        <f t="shared" si="13"/>
        <v>0.69000000000232831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25921.119999999999</v>
      </c>
      <c r="D374" s="2">
        <f>'PR-RAS'!E379</f>
        <v>31909.88</v>
      </c>
      <c r="E374" s="2">
        <v>0</v>
      </c>
      <c r="F374" s="2">
        <v>0</v>
      </c>
      <c r="G374" s="3">
        <f t="shared" si="12"/>
        <v>33473.348239999999</v>
      </c>
      <c r="H374" s="3">
        <f t="shared" si="13"/>
        <v>0.23999999999796273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25921.119999999999</v>
      </c>
      <c r="D375" s="2">
        <f>'PR-RAS'!E380</f>
        <v>31909.88</v>
      </c>
      <c r="E375" s="2">
        <v>0</v>
      </c>
      <c r="F375" s="2">
        <v>0</v>
      </c>
      <c r="G375" s="3">
        <f t="shared" si="12"/>
        <v>33563.089120000004</v>
      </c>
      <c r="H375" s="3">
        <f t="shared" si="13"/>
        <v>0.23999999999796273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4569.13</v>
      </c>
      <c r="D388" s="2">
        <f>'PR-RAS'!E393</f>
        <v>40509.68</v>
      </c>
      <c r="E388" s="2">
        <v>0</v>
      </c>
      <c r="F388" s="2">
        <v>0</v>
      </c>
      <c r="G388" s="3">
        <f t="shared" si="12"/>
        <v>33122.745630000005</v>
      </c>
      <c r="H388" s="3">
        <f t="shared" si="13"/>
        <v>0.4499999999998181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4569.13</v>
      </c>
      <c r="D389" s="2">
        <f>'PR-RAS'!E394</f>
        <v>40509.68</v>
      </c>
      <c r="E389" s="2">
        <v>0</v>
      </c>
      <c r="F389" s="2">
        <v>0</v>
      </c>
      <c r="G389" s="3">
        <f t="shared" si="12"/>
        <v>33208.33412</v>
      </c>
      <c r="H389" s="3">
        <f t="shared" si="13"/>
        <v>0.4499999999998181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30490.25</v>
      </c>
      <c r="D413" s="2">
        <f>'PR-RAS'!E418</f>
        <v>72419.56</v>
      </c>
      <c r="E413" s="2">
        <v>0</v>
      </c>
      <c r="F413" s="2">
        <v>0</v>
      </c>
      <c r="G413" s="3">
        <f t="shared" si="12"/>
        <v>72235.700440000001</v>
      </c>
      <c r="H413" s="3">
        <f t="shared" si="13"/>
        <v>0.69000000000232831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34386.629999999997</v>
      </c>
      <c r="D414" s="2">
        <f>'PR-RAS'!E419</f>
        <v>49727.519999999997</v>
      </c>
      <c r="E414" s="2">
        <v>0</v>
      </c>
      <c r="F414" s="2">
        <v>0</v>
      </c>
      <c r="G414" s="3">
        <f t="shared" si="12"/>
        <v>55276.60970999999</v>
      </c>
      <c r="H414" s="3">
        <f t="shared" si="13"/>
        <v>0.85000000000582077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2233258.2200000002</v>
      </c>
      <c r="D417" s="2">
        <f>'PR-RAS'!E422</f>
        <v>2716162.3200000003</v>
      </c>
      <c r="E417" s="2">
        <v>0</v>
      </c>
      <c r="F417" s="2">
        <v>0</v>
      </c>
      <c r="G417" s="3">
        <f t="shared" si="12"/>
        <v>3188882.4697600002</v>
      </c>
      <c r="H417" s="3">
        <f t="shared" si="13"/>
        <v>0.54000000050291419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2217917.3299999996</v>
      </c>
      <c r="D418" s="2">
        <f>'PR-RAS'!E423</f>
        <v>2716263.3699999996</v>
      </c>
      <c r="E418" s="2">
        <v>0</v>
      </c>
      <c r="F418" s="2">
        <v>0</v>
      </c>
      <c r="G418" s="3">
        <f t="shared" si="12"/>
        <v>3190235.1771899993</v>
      </c>
      <c r="H418" s="3">
        <f t="shared" si="13"/>
        <v>0.69999999925494194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15340.890000000596</v>
      </c>
      <c r="D419" s="2">
        <f>'PR-RAS'!E424</f>
        <v>0</v>
      </c>
      <c r="E419" s="2">
        <v>0</v>
      </c>
      <c r="F419" s="2">
        <v>0</v>
      </c>
      <c r="G419" s="3">
        <f t="shared" si="12"/>
        <v>6412.4920200002489</v>
      </c>
      <c r="H419" s="3">
        <f t="shared" si="13"/>
        <v>0.10999999940395355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101.04999999934807</v>
      </c>
      <c r="E420" s="2">
        <v>0</v>
      </c>
      <c r="F420" s="2">
        <v>0</v>
      </c>
      <c r="G420" s="3">
        <f t="shared" si="12"/>
        <v>84.679899999453681</v>
      </c>
      <c r="H420" s="3">
        <f t="shared" si="13"/>
        <v>4.9999999348074198E-2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34386.629999999997</v>
      </c>
      <c r="D421" s="2">
        <f>'PR-RAS'!E426</f>
        <v>49727.519999999997</v>
      </c>
      <c r="E421" s="2">
        <v>0</v>
      </c>
      <c r="F421" s="2">
        <v>0</v>
      </c>
      <c r="G421" s="3">
        <f t="shared" si="12"/>
        <v>56213.501399999994</v>
      </c>
      <c r="H421" s="3">
        <f t="shared" si="13"/>
        <v>0.85000000000582077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2233258.2200000002</v>
      </c>
      <c r="D637" s="2">
        <f>'PR-RAS'!E643</f>
        <v>2716162.3200000003</v>
      </c>
      <c r="E637" s="2">
        <v>0</v>
      </c>
      <c r="F637" s="2">
        <v>0</v>
      </c>
      <c r="G637" s="3">
        <f t="shared" si="14"/>
        <v>4875310.6989600006</v>
      </c>
      <c r="H637" s="3">
        <f t="shared" si="15"/>
        <v>0.54000000050291419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2217917.3299999996</v>
      </c>
      <c r="D638" s="2">
        <f>'PR-RAS'!E644</f>
        <v>2716263.3699999996</v>
      </c>
      <c r="E638" s="2">
        <v>0</v>
      </c>
      <c r="F638" s="2">
        <v>0</v>
      </c>
      <c r="G638" s="3">
        <f t="shared" si="14"/>
        <v>4873332.8725899989</v>
      </c>
      <c r="H638" s="3">
        <f t="shared" si="15"/>
        <v>0.69999999925494194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15340.890000000596</v>
      </c>
      <c r="D639" s="2">
        <f>'PR-RAS'!E645</f>
        <v>0</v>
      </c>
      <c r="E639" s="2">
        <v>0</v>
      </c>
      <c r="F639" s="2">
        <v>0</v>
      </c>
      <c r="G639" s="3">
        <f t="shared" si="14"/>
        <v>9787.4878200003805</v>
      </c>
      <c r="H639" s="3">
        <f t="shared" si="15"/>
        <v>0.10999999940395355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101.04999999934807</v>
      </c>
      <c r="E640" s="2">
        <v>0</v>
      </c>
      <c r="F640" s="2">
        <v>0</v>
      </c>
      <c r="G640" s="3">
        <f t="shared" si="14"/>
        <v>129.14189999916684</v>
      </c>
      <c r="H640" s="3">
        <f t="shared" si="15"/>
        <v>4.9999999348074198E-2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34386.629999999997</v>
      </c>
      <c r="D641" s="2">
        <f>'PR-RAS'!E647</f>
        <v>49727.519999999997</v>
      </c>
      <c r="E641" s="2">
        <v>0</v>
      </c>
      <c r="F641" s="2">
        <v>0</v>
      </c>
      <c r="G641" s="3">
        <f t="shared" si="14"/>
        <v>85658.668799999985</v>
      </c>
      <c r="H641" s="3">
        <f t="shared" si="15"/>
        <v>0.85000000000582077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49727.520000000593</v>
      </c>
      <c r="D643" s="2">
        <f>'PR-RAS'!E649</f>
        <v>49626.470000000649</v>
      </c>
      <c r="E643" s="2">
        <v>0</v>
      </c>
      <c r="F643" s="2">
        <v>0</v>
      </c>
      <c r="G643" s="3">
        <f t="shared" si="14"/>
        <v>95645.455320001216</v>
      </c>
      <c r="H643" s="3">
        <f t="shared" si="15"/>
        <v>0.95000000005529728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34386.629999999997</v>
      </c>
      <c r="D646" s="2">
        <f>'PR-RAS'!E653</f>
        <v>49727.519999999997</v>
      </c>
      <c r="E646" s="2">
        <v>0</v>
      </c>
      <c r="F646" s="2">
        <v>0</v>
      </c>
      <c r="G646" s="3">
        <f t="shared" si="14"/>
        <v>86327.877149999986</v>
      </c>
      <c r="H646" s="3">
        <f t="shared" si="15"/>
        <v>0.85000000000582077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2233258.2200000002</v>
      </c>
      <c r="D647" s="2">
        <f>'PR-RAS'!E654</f>
        <v>718481.54</v>
      </c>
      <c r="E647" s="2">
        <v>0</v>
      </c>
      <c r="F647" s="2">
        <v>0</v>
      </c>
      <c r="G647" s="3">
        <f t="shared" si="14"/>
        <v>2370962.9598000003</v>
      </c>
      <c r="H647" s="3">
        <f t="shared" si="15"/>
        <v>0.68000000016763806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2217917.33</v>
      </c>
      <c r="D648" s="2">
        <f>'PR-RAS'!E655</f>
        <v>683432.72000000009</v>
      </c>
      <c r="E648" s="2">
        <v>0</v>
      </c>
      <c r="F648" s="2">
        <v>0</v>
      </c>
      <c r="G648" s="3">
        <f t="shared" si="14"/>
        <v>2319354.4521900006</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49727.520000000019</v>
      </c>
      <c r="D649" s="2">
        <f>'PR-RAS'!E656</f>
        <v>84776.339999999967</v>
      </c>
      <c r="E649" s="2">
        <v>0</v>
      </c>
      <c r="F649" s="2">
        <v>0</v>
      </c>
      <c r="G649" s="3">
        <f t="shared" si="14"/>
        <v>142093.56959999999</v>
      </c>
      <c r="H649" s="3">
        <f t="shared" si="15"/>
        <v>0.81999999994877726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71</v>
      </c>
      <c r="E651" s="2">
        <v>0</v>
      </c>
      <c r="F651" s="2">
        <v>0</v>
      </c>
      <c r="G651" s="3">
        <f t="shared" si="14"/>
        <v>138.45000000000002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58</v>
      </c>
      <c r="E653" s="2">
        <v>0</v>
      </c>
      <c r="F653" s="2">
        <v>0</v>
      </c>
      <c r="G653" s="3">
        <f t="shared" si="14"/>
        <v>113.44800000000001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1681020.82</v>
      </c>
      <c r="D676" s="2">
        <f>'PR-RAS'!E683</f>
        <v>2044001.14</v>
      </c>
      <c r="E676" s="2">
        <v>0</v>
      </c>
      <c r="F676" s="2">
        <v>0</v>
      </c>
      <c r="G676" s="3">
        <f t="shared" si="14"/>
        <v>3894090.5924999998</v>
      </c>
      <c r="H676" s="3">
        <f t="shared" si="15"/>
        <v>0.31999999983236194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3616.73</v>
      </c>
      <c r="D729" s="2">
        <f>'PR-RAS'!E736</f>
        <v>4761.95</v>
      </c>
      <c r="E729" s="2">
        <v>0</v>
      </c>
      <c r="F729" s="2">
        <v>0</v>
      </c>
      <c r="G729" s="3">
        <f t="shared" si="14"/>
        <v>9566.378639999999</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1011.82</v>
      </c>
      <c r="D735" s="2">
        <f>'PR-RAS'!E742</f>
        <v>3165.8</v>
      </c>
      <c r="E735" s="2">
        <v>0</v>
      </c>
      <c r="F735" s="2">
        <v>0</v>
      </c>
      <c r="G735" s="3">
        <f t="shared" si="14"/>
        <v>5390.0702799999999</v>
      </c>
      <c r="H735" s="3">
        <f t="shared" si="15"/>
        <v>0.37999999999976808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99693.31</v>
      </c>
      <c r="D844" s="2">
        <f>'PR-RAS'!E851</f>
        <v>0</v>
      </c>
      <c r="E844" s="2">
        <v>0</v>
      </c>
      <c r="F844" s="2">
        <v>0</v>
      </c>
      <c r="G844" s="3">
        <f t="shared" si="34"/>
        <v>84041.460330000002</v>
      </c>
      <c r="H844" s="3">
        <f t="shared" si="35"/>
        <v>0.30999999999767169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63203.149999999994</v>
      </c>
      <c r="E848" s="2">
        <v>0</v>
      </c>
      <c r="F848" s="2">
        <v>0</v>
      </c>
      <c r="G848" s="3">
        <f t="shared" si="34"/>
        <v>107066.13609999999</v>
      </c>
      <c r="H848" s="3">
        <f t="shared" si="35"/>
        <v>0.14999999999417923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2150763.71</v>
      </c>
      <c r="D1011" s="7">
        <f>BILANCA!E6</f>
        <v>2196014.4699999997</v>
      </c>
      <c r="E1011" s="7">
        <v>0</v>
      </c>
      <c r="F1011" s="7">
        <v>0</v>
      </c>
      <c r="G1011" s="8">
        <f t="shared" ref="G1011:G1306" si="38">B1011/1000*C1011+B1011/500*D1011</f>
        <v>6542.7926499999994</v>
      </c>
      <c r="H1011" s="8">
        <f t="shared" si="35"/>
        <v>0.75999999977648258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2101036.19</v>
      </c>
      <c r="D1012" s="2">
        <f>BILANCA!E7</f>
        <v>2111238.13</v>
      </c>
      <c r="E1012" s="2">
        <v>0</v>
      </c>
      <c r="F1012" s="2">
        <v>0</v>
      </c>
      <c r="G1012" s="3">
        <f t="shared" si="38"/>
        <v>12647.024899999999</v>
      </c>
      <c r="H1012" s="3">
        <f t="shared" si="35"/>
        <v>0.31999999983236194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864274.07</v>
      </c>
      <c r="D1013" s="2">
        <f>BILANCA!E8</f>
        <v>864274.07</v>
      </c>
      <c r="E1013" s="2">
        <v>0</v>
      </c>
      <c r="F1013" s="2">
        <v>0</v>
      </c>
      <c r="G1013" s="3">
        <f t="shared" si="38"/>
        <v>7778.466629999999</v>
      </c>
      <c r="H1013" s="3">
        <f t="shared" si="35"/>
        <v>0.13999999989755452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864274.07</v>
      </c>
      <c r="D1014" s="2">
        <f>BILANCA!E9</f>
        <v>864274.07</v>
      </c>
      <c r="E1014" s="2">
        <v>0</v>
      </c>
      <c r="F1014" s="2">
        <v>0</v>
      </c>
      <c r="G1014" s="3">
        <f t="shared" si="38"/>
        <v>10371.288839999999</v>
      </c>
      <c r="H1014" s="3">
        <f t="shared" si="35"/>
        <v>0.13999999989755452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1236762.1199999999</v>
      </c>
      <c r="D1017" s="2">
        <f>BILANCA!E12</f>
        <v>1246964.0599999998</v>
      </c>
      <c r="E1017" s="2">
        <v>0</v>
      </c>
      <c r="F1017" s="2">
        <v>0</v>
      </c>
      <c r="G1017" s="3">
        <f t="shared" si="38"/>
        <v>26114.831679999996</v>
      </c>
      <c r="H1017" s="3">
        <f t="shared" si="35"/>
        <v>0.17999999970197678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986547.34999999986</v>
      </c>
      <c r="D1018" s="2">
        <f>BILANCA!E13</f>
        <v>986547.34999999986</v>
      </c>
      <c r="E1018" s="2">
        <v>0</v>
      </c>
      <c r="F1018" s="2">
        <v>0</v>
      </c>
      <c r="G1018" s="3">
        <f t="shared" si="38"/>
        <v>23677.136399999999</v>
      </c>
      <c r="H1018" s="3">
        <f t="shared" si="35"/>
        <v>0.69999999972060323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1900640.39</v>
      </c>
      <c r="D1020" s="2">
        <f>BILANCA!E15</f>
        <v>1900640.39</v>
      </c>
      <c r="E1020" s="2">
        <v>0</v>
      </c>
      <c r="F1020" s="2">
        <v>0</v>
      </c>
      <c r="G1020" s="3">
        <f t="shared" si="38"/>
        <v>57019.2117</v>
      </c>
      <c r="H1020" s="3">
        <f t="shared" si="35"/>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914093.04</v>
      </c>
      <c r="D1023" s="2">
        <f>BILANCA!E18</f>
        <v>914093.04</v>
      </c>
      <c r="E1023" s="2">
        <v>0</v>
      </c>
      <c r="F1023" s="2">
        <v>0</v>
      </c>
      <c r="G1023" s="3">
        <f t="shared" si="38"/>
        <v>35649.628559999997</v>
      </c>
      <c r="H1023" s="3">
        <f t="shared" si="35"/>
        <v>8.0000000074505806E-2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135554.85999999999</v>
      </c>
      <c r="D1024" s="2">
        <f>BILANCA!E19</f>
        <v>141129.75</v>
      </c>
      <c r="E1024" s="2">
        <v>0</v>
      </c>
      <c r="F1024" s="2">
        <v>0</v>
      </c>
      <c r="G1024" s="3">
        <f t="shared" si="38"/>
        <v>5849.4010400000006</v>
      </c>
      <c r="H1024" s="3">
        <f t="shared" si="35"/>
        <v>0.39000000001396984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402562.36</v>
      </c>
      <c r="D1025" s="2">
        <f>BILANCA!E20</f>
        <v>434472.24</v>
      </c>
      <c r="E1025" s="2">
        <v>0</v>
      </c>
      <c r="F1025" s="2">
        <v>0</v>
      </c>
      <c r="G1025" s="3">
        <f t="shared" si="38"/>
        <v>19072.602599999998</v>
      </c>
      <c r="H1025" s="3">
        <f t="shared" si="35"/>
        <v>0.59999999997671694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267007.5</v>
      </c>
      <c r="D1033" s="2">
        <f>BILANCA!E28</f>
        <v>293342.49</v>
      </c>
      <c r="E1033" s="2">
        <v>0</v>
      </c>
      <c r="F1033" s="2">
        <v>0</v>
      </c>
      <c r="G1033" s="3">
        <f t="shared" si="38"/>
        <v>19634.927039999999</v>
      </c>
      <c r="H1033" s="3">
        <f t="shared" si="35"/>
        <v>0.98999999999068677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114659.91</v>
      </c>
      <c r="D1040" s="2">
        <f>BILANCA!E35</f>
        <v>119286.96000000002</v>
      </c>
      <c r="E1040" s="2">
        <v>0</v>
      </c>
      <c r="F1040" s="2">
        <v>0</v>
      </c>
      <c r="G1040" s="3">
        <f t="shared" si="38"/>
        <v>10597.014900000002</v>
      </c>
      <c r="H1040" s="3">
        <f t="shared" si="35"/>
        <v>0.12999999997555278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106536.21</v>
      </c>
      <c r="D1041" s="2">
        <f>BILANCA!E36</f>
        <v>152856.57</v>
      </c>
      <c r="E1041" s="2">
        <v>0</v>
      </c>
      <c r="F1041" s="2">
        <v>0</v>
      </c>
      <c r="G1041" s="3">
        <f t="shared" si="38"/>
        <v>12779.72985</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8123.7</v>
      </c>
      <c r="D1043" s="2">
        <f>BILANCA!E38</f>
        <v>8123.7</v>
      </c>
      <c r="E1043" s="2">
        <v>0</v>
      </c>
      <c r="F1043" s="2">
        <v>0</v>
      </c>
      <c r="G1043" s="3">
        <f t="shared" si="38"/>
        <v>804.24630000000002</v>
      </c>
      <c r="H1043" s="3">
        <f t="shared" si="35"/>
        <v>0.6000000000003638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41693.310000000005</v>
      </c>
      <c r="E1045" s="2">
        <v>0</v>
      </c>
      <c r="F1045" s="2">
        <v>0</v>
      </c>
      <c r="G1045" s="3">
        <f t="shared" si="38"/>
        <v>2918.5317000000005</v>
      </c>
      <c r="H1045" s="3">
        <f t="shared" si="35"/>
        <v>0.31000000000494765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49727.519999999997</v>
      </c>
      <c r="D1074" s="2">
        <f>BILANCA!E69</f>
        <v>84776.34</v>
      </c>
      <c r="E1074" s="2">
        <v>0</v>
      </c>
      <c r="F1074" s="2">
        <v>0</v>
      </c>
      <c r="G1074" s="3">
        <f t="shared" si="38"/>
        <v>14033.9328</v>
      </c>
      <c r="H1074" s="3">
        <f t="shared" si="35"/>
        <v>0.81999999999970896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49727.519999999997</v>
      </c>
      <c r="D1075" s="2">
        <f>BILANCA!E70</f>
        <v>84776.34</v>
      </c>
      <c r="E1075" s="2">
        <v>0</v>
      </c>
      <c r="F1075" s="2">
        <v>0</v>
      </c>
      <c r="G1075" s="3">
        <f t="shared" si="38"/>
        <v>14253.213</v>
      </c>
      <c r="H1075" s="3">
        <f t="shared" si="35"/>
        <v>0.81999999999970896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49727.519999999997</v>
      </c>
      <c r="D1076" s="2">
        <f>BILANCA!E71</f>
        <v>84776.34</v>
      </c>
      <c r="E1076" s="2">
        <v>0</v>
      </c>
      <c r="F1076" s="2">
        <v>0</v>
      </c>
      <c r="G1076" s="3">
        <f t="shared" si="38"/>
        <v>14472.493200000001</v>
      </c>
      <c r="H1076" s="3">
        <f t="shared" si="35"/>
        <v>0.81999999999970896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49727.519999999997</v>
      </c>
      <c r="D1077" s="2">
        <f>BILANCA!E72</f>
        <v>84776.34</v>
      </c>
      <c r="E1077" s="2">
        <v>0</v>
      </c>
      <c r="F1077" s="2">
        <v>0</v>
      </c>
      <c r="G1077" s="3">
        <f t="shared" si="38"/>
        <v>14691.773400000002</v>
      </c>
      <c r="H1077" s="3">
        <f t="shared" si="35"/>
        <v>0.81999999999970896</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2150763.71</v>
      </c>
      <c r="D1180" s="2">
        <f>BILANCA!E176</f>
        <v>2196014.4700000002</v>
      </c>
      <c r="E1180" s="2">
        <v>0</v>
      </c>
      <c r="F1180" s="2">
        <v>0</v>
      </c>
      <c r="G1180" s="3">
        <f t="shared" si="38"/>
        <v>1112274.7505000001</v>
      </c>
      <c r="H1180" s="3">
        <f t="shared" si="41"/>
        <v>0.76000000024214387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35149.879999999997</v>
      </c>
      <c r="E1181" s="2">
        <v>0</v>
      </c>
      <c r="F1181" s="2">
        <v>0</v>
      </c>
      <c r="G1181" s="3">
        <f t="shared" si="38"/>
        <v>12021.258959999999</v>
      </c>
      <c r="H1181" s="3">
        <f t="shared" si="41"/>
        <v>0.12000000000261934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35149.879999999997</v>
      </c>
      <c r="E1182" s="2">
        <v>0</v>
      </c>
      <c r="F1182" s="2">
        <v>0</v>
      </c>
      <c r="G1182" s="3">
        <f t="shared" si="38"/>
        <v>12091.558719999997</v>
      </c>
      <c r="H1182" s="3">
        <f t="shared" si="41"/>
        <v>0.12000000000261934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20513.5</v>
      </c>
      <c r="E1183" s="2">
        <v>0</v>
      </c>
      <c r="F1183" s="2">
        <v>0</v>
      </c>
      <c r="G1183" s="3">
        <f t="shared" si="38"/>
        <v>7097.6709999999994</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14636.38</v>
      </c>
      <c r="E1184" s="2">
        <v>0</v>
      </c>
      <c r="F1184" s="2">
        <v>0</v>
      </c>
      <c r="G1184" s="3">
        <f t="shared" si="38"/>
        <v>5093.4602399999994</v>
      </c>
      <c r="H1184" s="3">
        <f t="shared" si="41"/>
        <v>0.37999999999919964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2150763.71</v>
      </c>
      <c r="D1255" s="2">
        <f>BILANCA!E251</f>
        <v>2160864.5900000003</v>
      </c>
      <c r="E1255" s="2">
        <v>0</v>
      </c>
      <c r="F1255" s="2">
        <v>0</v>
      </c>
      <c r="G1255" s="3">
        <f t="shared" si="38"/>
        <v>1585760.7580500001</v>
      </c>
      <c r="H1255" s="3">
        <f t="shared" si="41"/>
        <v>0.69999999972060323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2101036.19</v>
      </c>
      <c r="D1256" s="2">
        <f>BILANCA!E252</f>
        <v>2111238.1199999996</v>
      </c>
      <c r="E1256" s="2">
        <v>0</v>
      </c>
      <c r="F1256" s="2">
        <v>0</v>
      </c>
      <c r="G1256" s="3">
        <f t="shared" si="38"/>
        <v>1555584.0577799999</v>
      </c>
      <c r="H1256" s="3">
        <f t="shared" si="41"/>
        <v>0.30999999959021807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2101036.19</v>
      </c>
      <c r="D1257" s="2">
        <f>BILANCA!E253</f>
        <v>2111238.1199999996</v>
      </c>
      <c r="E1257" s="2">
        <v>0</v>
      </c>
      <c r="F1257" s="2">
        <v>0</v>
      </c>
      <c r="G1257" s="3">
        <f t="shared" si="38"/>
        <v>1561907.5702099998</v>
      </c>
      <c r="H1257" s="3">
        <f t="shared" si="41"/>
        <v>0.30999999959021807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49727.519999999997</v>
      </c>
      <c r="D1259" s="2">
        <f>BILANCA!E255</f>
        <v>49626.470000000649</v>
      </c>
      <c r="E1259" s="2">
        <v>0</v>
      </c>
      <c r="F1259" s="2">
        <v>0</v>
      </c>
      <c r="G1259" s="3">
        <f t="shared" si="38"/>
        <v>37096.134540000319</v>
      </c>
      <c r="H1259" s="3">
        <f t="shared" si="41"/>
        <v>0.9500000006519258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49727.519999999997</v>
      </c>
      <c r="D1260" s="2">
        <f>BILANCA!E256</f>
        <v>49626.470000000649</v>
      </c>
      <c r="E1260" s="2">
        <v>0</v>
      </c>
      <c r="F1260" s="2">
        <v>0</v>
      </c>
      <c r="G1260" s="3">
        <f t="shared" si="38"/>
        <v>37245.115000000325</v>
      </c>
      <c r="H1260" s="3">
        <f t="shared" si="41"/>
        <v>0.9500000006519258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49727.519999999997</v>
      </c>
      <c r="D1261" s="2">
        <f>BILANCA!E257</f>
        <v>49626.470000000649</v>
      </c>
      <c r="E1261" s="2">
        <v>0</v>
      </c>
      <c r="F1261" s="2">
        <v>0</v>
      </c>
      <c r="G1261" s="3">
        <f t="shared" si="38"/>
        <v>37394.095460000324</v>
      </c>
      <c r="H1261" s="3">
        <f t="shared" si="41"/>
        <v>0.9500000006519258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35149.879999999997</v>
      </c>
      <c r="E1340" s="2">
        <v>0</v>
      </c>
      <c r="F1340" s="2">
        <v>0</v>
      </c>
      <c r="G1340" s="3">
        <f t="shared" si="52"/>
        <v>23198.9208</v>
      </c>
      <c r="H1340" s="3">
        <f t="shared" si="41"/>
        <v>0.12000000000261934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2217917.33</v>
      </c>
      <c r="D1510" s="2">
        <f>'RAS-funkcijski'!E114</f>
        <v>2716263.3699999996</v>
      </c>
      <c r="E1510" s="2">
        <v>0</v>
      </c>
      <c r="F1510" s="2">
        <v>0</v>
      </c>
      <c r="G1510" s="3">
        <f t="shared" si="52"/>
        <v>841548.84769999993</v>
      </c>
      <c r="H1510" s="3">
        <f t="shared" si="63"/>
        <v>0.69999999972060323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2217917.33</v>
      </c>
      <c r="D1511" s="2">
        <f>'RAS-funkcijski'!E115</f>
        <v>2716263.3699999996</v>
      </c>
      <c r="E1511" s="2">
        <v>0</v>
      </c>
      <c r="F1511" s="2">
        <v>0</v>
      </c>
      <c r="G1511" s="3">
        <f t="shared" si="52"/>
        <v>849199.29176999989</v>
      </c>
      <c r="H1511" s="3">
        <f t="shared" si="63"/>
        <v>0.69999999972060323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2217917.33</v>
      </c>
      <c r="D1513" s="2">
        <f>'RAS-funkcijski'!E117</f>
        <v>2716263.3699999996</v>
      </c>
      <c r="E1513" s="2">
        <v>0</v>
      </c>
      <c r="F1513" s="2">
        <v>0</v>
      </c>
      <c r="G1513" s="3">
        <f t="shared" si="52"/>
        <v>864500.17990999995</v>
      </c>
      <c r="H1513" s="3">
        <f t="shared" si="63"/>
        <v>0.69999999972060323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2217917.33</v>
      </c>
      <c r="D1537" s="14">
        <f>'RAS-funkcijski'!E141</f>
        <v>2716263.3699999996</v>
      </c>
      <c r="E1537" s="14">
        <v>0</v>
      </c>
      <c r="F1537" s="14">
        <v>0</v>
      </c>
      <c r="G1537" s="15">
        <f t="shared" si="52"/>
        <v>1048110.8375899999</v>
      </c>
      <c r="H1537" s="15">
        <f t="shared" si="63"/>
        <v>0.69999999972060323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35149.879999999997</v>
      </c>
      <c r="D1583" s="2">
        <v>0</v>
      </c>
      <c r="E1583" s="2">
        <v>0</v>
      </c>
      <c r="F1583" s="2">
        <v>0</v>
      </c>
      <c r="G1583" s="3">
        <f t="shared" si="70"/>
        <v>70.299759999999992</v>
      </c>
      <c r="H1583" s="3">
        <f t="shared" si="71"/>
        <v>0.12000000000261934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35149.879999999997</v>
      </c>
      <c r="D1585" s="2">
        <v>0</v>
      </c>
      <c r="E1585" s="2">
        <v>0</v>
      </c>
      <c r="F1585" s="2">
        <v>0</v>
      </c>
      <c r="G1585" s="3">
        <f t="shared" si="70"/>
        <v>140.59951999999998</v>
      </c>
      <c r="H1585" s="3">
        <f t="shared" si="71"/>
        <v>0.12000000000261934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20513.5</v>
      </c>
      <c r="D1586" s="2">
        <v>0</v>
      </c>
      <c r="E1586" s="2">
        <v>0</v>
      </c>
      <c r="F1586" s="2">
        <v>0</v>
      </c>
      <c r="G1586" s="3">
        <f t="shared" si="70"/>
        <v>102.5675</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14636.38</v>
      </c>
      <c r="D1587" s="2">
        <v>0</v>
      </c>
      <c r="E1587" s="2">
        <v>0</v>
      </c>
      <c r="F1587" s="2">
        <v>0</v>
      </c>
      <c r="G1587" s="3">
        <f t="shared" si="70"/>
        <v>87.818280000000001</v>
      </c>
      <c r="H1587" s="3">
        <f t="shared" si="71"/>
        <v>0.37999999999919964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35149.879999999997</v>
      </c>
      <c r="D1621" s="2">
        <v>0</v>
      </c>
      <c r="E1621" s="2">
        <v>0</v>
      </c>
      <c r="F1621" s="2">
        <v>0</v>
      </c>
      <c r="G1621" s="3">
        <f t="shared" si="70"/>
        <v>1405.9951999999998</v>
      </c>
      <c r="H1621" s="3">
        <f t="shared" si="71"/>
        <v>0.12000000000261934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35149.879999999997</v>
      </c>
      <c r="D1622" s="2">
        <v>0</v>
      </c>
      <c r="E1622" s="2">
        <v>0</v>
      </c>
      <c r="F1622" s="2">
        <v>0</v>
      </c>
      <c r="G1622" s="3">
        <f t="shared" si="70"/>
        <v>1441.14508</v>
      </c>
      <c r="H1622" s="3">
        <f t="shared" si="71"/>
        <v>0.12000000000261934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35149.879999999997</v>
      </c>
      <c r="D1628" s="2">
        <v>0</v>
      </c>
      <c r="E1628" s="2">
        <v>0</v>
      </c>
      <c r="F1628" s="2">
        <v>0</v>
      </c>
      <c r="G1628" s="3">
        <f t="shared" si="70"/>
        <v>1652.0443599999999</v>
      </c>
      <c r="H1628" s="3">
        <f t="shared" si="71"/>
        <v>0.12000000000261934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20513.5</v>
      </c>
      <c r="D1629" s="2">
        <v>0</v>
      </c>
      <c r="E1629" s="2">
        <v>0</v>
      </c>
      <c r="F1629" s="2">
        <v>0</v>
      </c>
      <c r="G1629" s="3">
        <f t="shared" si="70"/>
        <v>984.64800000000002</v>
      </c>
      <c r="H1629" s="3">
        <f t="shared" si="71"/>
        <v>0.5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20513.5</v>
      </c>
      <c r="D1630" s="2">
        <v>0</v>
      </c>
      <c r="E1630" s="2">
        <v>0</v>
      </c>
      <c r="F1630" s="2">
        <v>0</v>
      </c>
      <c r="G1630" s="3">
        <f t="shared" si="70"/>
        <v>1005.1615</v>
      </c>
      <c r="H1630" s="3">
        <f t="shared" si="71"/>
        <v>0.5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14636.38</v>
      </c>
      <c r="D1634" s="2">
        <v>0</v>
      </c>
      <c r="E1634" s="2">
        <v>0</v>
      </c>
      <c r="F1634" s="2">
        <v>0</v>
      </c>
      <c r="G1634" s="3">
        <f t="shared" si="70"/>
        <v>775.72813999999994</v>
      </c>
      <c r="H1634" s="3">
        <f t="shared" si="71"/>
        <v>0.37999999999919964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14636.38</v>
      </c>
      <c r="D1635" s="2">
        <v>0</v>
      </c>
      <c r="E1635" s="2">
        <v>0</v>
      </c>
      <c r="F1635" s="2">
        <v>0</v>
      </c>
      <c r="G1635" s="3">
        <f t="shared" si="70"/>
        <v>790.36451999999997</v>
      </c>
      <c r="H1635" s="3">
        <f t="shared" si="71"/>
        <v>0.37999999999919964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7" t="s">
        <v>1969</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9" t="s">
        <v>1971</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12307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8" t="s">
        <v>1975</v>
      </c>
      <c r="F7" s="341" t="s">
        <v>1976</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8"/>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8"/>
      <c r="F9" s="335" t="s">
        <v>1980</v>
      </c>
      <c r="G9" s="33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8"/>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8"/>
      <c r="F11" s="333" t="s">
        <v>1982</v>
      </c>
      <c r="G11" s="334"/>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8"/>
      <c r="F12" s="331" t="s">
        <v>1983</v>
      </c>
      <c r="G12" s="332"/>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8"/>
      <c r="F13" s="365" t="s">
        <v>1987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1976</v>
      </c>
      <c r="B17" s="364" t="str">
        <f>'PR-RAS'!B6</f>
        <v>PRIHODI POSLOVANJA (šifre 61+62+63+64+65+66+67+68)</v>
      </c>
      <c r="C17" s="360"/>
      <c r="D17" s="360"/>
      <c r="E17" s="360"/>
      <c r="F17" s="361"/>
      <c r="G17" s="28" t="str">
        <f>'PR-RAS'!C6</f>
        <v>6</v>
      </c>
      <c r="H17" s="275">
        <f>'PR-RAS'!D6</f>
        <v>2233258.2200000002</v>
      </c>
      <c r="I17" s="275">
        <f>'PR-RAS'!E6</f>
        <v>2716162.3200000003</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2187427.0799999996</v>
      </c>
      <c r="I18" s="275">
        <f>'PR-RAS'!E152</f>
        <v>2643843.8099999996</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49727.520000000593</v>
      </c>
      <c r="I19" s="275">
        <f>'PR-RAS'!E649</f>
        <v>49626.470000000649</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8" t="s">
        <v>8</v>
      </c>
      <c r="C21" s="349"/>
      <c r="D21" s="349"/>
      <c r="E21" s="349"/>
      <c r="F21" s="350"/>
      <c r="G21" s="201" t="s">
        <v>9</v>
      </c>
      <c r="H21" s="265" t="s">
        <v>1989</v>
      </c>
      <c r="I21" s="266" t="s">
        <v>1990</v>
      </c>
      <c r="J21" s="5"/>
      <c r="K21" s="5"/>
      <c r="L21" s="5"/>
      <c r="M21" s="5"/>
      <c r="N21" s="5"/>
      <c r="O21" s="5"/>
      <c r="P21" s="5"/>
      <c r="Q21" s="5"/>
      <c r="R21" s="5"/>
      <c r="S21" s="5"/>
      <c r="T21" s="5"/>
      <c r="U21" s="5"/>
      <c r="V21" s="5"/>
      <c r="W21" s="5"/>
    </row>
    <row r="22" spans="1:23" ht="12.75" customHeight="1" x14ac:dyDescent="0.2">
      <c r="A22" s="345" t="s">
        <v>1979</v>
      </c>
      <c r="B22" s="364" t="str">
        <f>BILANCA!B7</f>
        <v>Nefinancijska imovina (šifre 01+02+03+04+05+06)</v>
      </c>
      <c r="C22" s="360"/>
      <c r="D22" s="360"/>
      <c r="E22" s="360"/>
      <c r="F22" s="361"/>
      <c r="G22" s="126" t="str">
        <f>BILANCA!C7</f>
        <v>B002</v>
      </c>
      <c r="H22" s="275">
        <f>BILANCA!D7</f>
        <v>2101036.19</v>
      </c>
      <c r="I22" s="275">
        <f>BILANCA!E7</f>
        <v>2111238.13</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49727.519999999997</v>
      </c>
      <c r="I23" s="275">
        <f>BILANCA!E69</f>
        <v>84776.34</v>
      </c>
      <c r="J23" s="5"/>
      <c r="K23" s="5"/>
      <c r="L23" s="5"/>
      <c r="M23" s="5"/>
      <c r="N23" s="5"/>
      <c r="O23" s="5"/>
      <c r="P23" s="5"/>
      <c r="Q23" s="5"/>
      <c r="R23" s="5"/>
      <c r="S23" s="5"/>
      <c r="T23" s="5"/>
      <c r="U23" s="5"/>
      <c r="V23" s="5"/>
      <c r="W23" s="5"/>
    </row>
    <row r="24" spans="1:23" ht="12.75" customHeight="1" x14ac:dyDescent="0.2">
      <c r="A24" s="346"/>
      <c r="B24" s="353" t="str">
        <f>BILANCA!B177</f>
        <v xml:space="preserve">Obveze (šifre 23+24+25+26+27+29) </v>
      </c>
      <c r="C24" s="354"/>
      <c r="D24" s="354"/>
      <c r="E24" s="354"/>
      <c r="F24" s="355"/>
      <c r="G24" s="127" t="str">
        <f>BILANCA!C177</f>
        <v>2</v>
      </c>
      <c r="H24" s="275">
        <f>BILANCA!D177</f>
        <v>0</v>
      </c>
      <c r="I24" s="275">
        <f>BILANCA!E177</f>
        <v>35149.879999999997</v>
      </c>
      <c r="J24" s="5"/>
      <c r="K24" s="5"/>
      <c r="L24" s="5"/>
      <c r="M24" s="5"/>
      <c r="N24" s="5"/>
      <c r="O24" s="5"/>
      <c r="P24" s="5"/>
      <c r="Q24" s="5"/>
      <c r="R24" s="5"/>
      <c r="S24" s="5"/>
      <c r="T24" s="5"/>
      <c r="U24" s="5"/>
      <c r="V24" s="5"/>
      <c r="W24" s="5"/>
    </row>
    <row r="25" spans="1:23" ht="12.75" customHeight="1" x14ac:dyDescent="0.2">
      <c r="A25" s="347"/>
      <c r="B25" s="356" t="str">
        <f>BILANCA!B251</f>
        <v>Vlastiti izvori (šifre 91 + 922 - 93 + 96 + 97)</v>
      </c>
      <c r="C25" s="357"/>
      <c r="D25" s="357"/>
      <c r="E25" s="357"/>
      <c r="F25" s="358"/>
      <c r="G25" s="128" t="str">
        <f>BILANCA!C251</f>
        <v>9</v>
      </c>
      <c r="H25" s="275">
        <f>BILANCA!D251</f>
        <v>2150763.71</v>
      </c>
      <c r="I25" s="275">
        <f>BILANCA!E251</f>
        <v>2160864.5900000003</v>
      </c>
      <c r="J25" s="5"/>
      <c r="K25" s="5"/>
      <c r="L25" s="5"/>
      <c r="M25" s="5"/>
      <c r="N25" s="5"/>
      <c r="O25" s="5"/>
      <c r="P25" s="5"/>
      <c r="Q25" s="5"/>
      <c r="R25" s="5"/>
      <c r="S25" s="5"/>
      <c r="T25" s="5"/>
      <c r="U25" s="5"/>
      <c r="V25" s="5"/>
      <c r="W25" s="5"/>
    </row>
    <row r="26" spans="1:23" ht="48" x14ac:dyDescent="0.2">
      <c r="A26" s="200" t="s">
        <v>1988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1991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2217917.33</v>
      </c>
      <c r="I30" s="275">
        <f>'RAS-funkcijski'!E114</f>
        <v>2716263.3699999996</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2217917.33</v>
      </c>
      <c r="I31" s="275">
        <f>'RAS-funkcijski'!E141</f>
        <v>2716263.3699999996</v>
      </c>
      <c r="J31" s="5"/>
      <c r="K31" s="5"/>
      <c r="L31" s="5"/>
      <c r="M31" s="5"/>
      <c r="N31" s="5"/>
      <c r="O31" s="5"/>
      <c r="P31" s="5"/>
      <c r="Q31" s="5"/>
      <c r="R31" s="5"/>
      <c r="S31" s="5"/>
      <c r="T31" s="5"/>
      <c r="U31" s="5"/>
      <c r="V31" s="5"/>
      <c r="W31" s="5"/>
    </row>
    <row r="32" spans="1:23" ht="29.25" customHeight="1" x14ac:dyDescent="0.2">
      <c r="A32" s="200" t="s">
        <v>1988</v>
      </c>
      <c r="B32" s="348" t="s">
        <v>8</v>
      </c>
      <c r="C32" s="349"/>
      <c r="D32" s="349"/>
      <c r="E32" s="349"/>
      <c r="F32" s="350"/>
      <c r="G32" s="201" t="s">
        <v>9</v>
      </c>
      <c r="H32" s="265" t="s">
        <v>1992</v>
      </c>
      <c r="I32" s="266" t="s">
        <v>1993</v>
      </c>
      <c r="J32" s="5"/>
      <c r="K32" s="5"/>
      <c r="L32" s="5"/>
      <c r="M32" s="5"/>
      <c r="N32" s="5"/>
      <c r="O32" s="5"/>
      <c r="P32" s="5"/>
      <c r="Q32" s="5"/>
      <c r="R32" s="5"/>
      <c r="S32" s="5"/>
      <c r="T32" s="5"/>
      <c r="U32" s="5"/>
      <c r="V32" s="5"/>
      <c r="W32" s="5"/>
    </row>
    <row r="33" spans="1:23" ht="12.75" customHeight="1" x14ac:dyDescent="0.2">
      <c r="A33" s="345" t="s">
        <v>1981</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8" t="s">
        <v>8</v>
      </c>
      <c r="C37" s="349"/>
      <c r="D37" s="349"/>
      <c r="E37" s="349"/>
      <c r="F37" s="350"/>
      <c r="G37" s="201" t="s">
        <v>9</v>
      </c>
      <c r="H37" s="265" t="s">
        <v>1989</v>
      </c>
      <c r="I37" s="266" t="s">
        <v>1950</v>
      </c>
      <c r="J37" s="5"/>
      <c r="K37" s="5"/>
      <c r="L37" s="5"/>
      <c r="M37" s="5"/>
      <c r="N37" s="5"/>
      <c r="O37" s="5"/>
      <c r="P37" s="5"/>
      <c r="Q37" s="5"/>
      <c r="R37" s="5"/>
      <c r="S37" s="5"/>
      <c r="T37" s="5"/>
      <c r="U37" s="5"/>
      <c r="V37" s="5"/>
      <c r="W37" s="5"/>
    </row>
    <row r="38" spans="1:23" ht="12.75" customHeight="1" x14ac:dyDescent="0.2">
      <c r="A38" s="345" t="s">
        <v>1982</v>
      </c>
      <c r="B38" s="364" t="str">
        <f>OBVEZE!B5</f>
        <v>Stanje obveza 1. siječnja (=stanju obveza iz Izvještaja o obvezama na 31. prosinca prethodne godine)</v>
      </c>
      <c r="C38" s="360"/>
      <c r="D38" s="360"/>
      <c r="E38" s="360"/>
      <c r="F38" s="361"/>
      <c r="G38" s="126" t="str">
        <f>OBVEZE!C5</f>
        <v>V001</v>
      </c>
      <c r="H38" s="275">
        <f>OBVEZE!D5</f>
        <v>0</v>
      </c>
      <c r="I38" s="275" t="s">
        <v>1994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1994</v>
      </c>
      <c r="I39" s="275">
        <f>OBVEZE!D44</f>
        <v>35149.879999999997</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1994</v>
      </c>
      <c r="I40" s="275">
        <f>OBVEZE!D45</f>
        <v>35149.879999999997</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1995</v>
      </c>
      <c r="F44" s="351"/>
      <c r="G44" s="229"/>
      <c r="H44" s="352" t="s">
        <v>1996</v>
      </c>
      <c r="I44" s="352"/>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2" zoomScaleNormal="100" workbookViewId="0">
      <selection activeCell="E174" sqref="E1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2233258.2200000002</v>
      </c>
      <c r="E6" s="60">
        <f>E7+E43+E49+E82+E106+E125+E134+E140</f>
        <v>2716162.3200000003</v>
      </c>
      <c r="F6" s="45">
        <f t="shared" ref="F6:F132" si="0">IF(D6&lt;&gt;0,IF(E6/D6&gt;=100,"&gt;&gt;100",E6/D6*100),"-")</f>
        <v>121.62329889465269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1681020.82</v>
      </c>
      <c r="E49" s="60">
        <f>E50+E53+E58+E61+E64+E68+E71+E74+E77</f>
        <v>2044001.14</v>
      </c>
      <c r="F49" s="45">
        <f t="shared" si="0"/>
        <v>121.59285094398771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1681020.82</v>
      </c>
      <c r="E68" s="60">
        <f t="shared" si="11"/>
        <v>2044001.14</v>
      </c>
      <c r="F68" s="45">
        <f t="shared" si="0"/>
        <v>121.59285094398771</v>
      </c>
    </row>
    <row r="69" spans="1:6" ht="12.75" customHeight="1" x14ac:dyDescent="0.2">
      <c r="A69" s="63" t="s">
        <v>141</v>
      </c>
      <c r="B69" s="64" t="s">
        <v>142</v>
      </c>
      <c r="C69" s="247" t="s">
        <v>141</v>
      </c>
      <c r="D69" s="194">
        <v>1681020.82</v>
      </c>
      <c r="E69" s="194">
        <v>2044001.14</v>
      </c>
      <c r="F69" s="45">
        <f t="shared" si="0"/>
        <v>121.59285094398771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3.52</v>
      </c>
      <c r="E82" s="60">
        <f t="shared" si="15"/>
        <v>3.9399999999999995</v>
      </c>
      <c r="F82" s="45">
        <f t="shared" si="0"/>
        <v>111.93181818181816</v>
      </c>
    </row>
    <row r="83" spans="1:6" ht="12.75" customHeight="1" x14ac:dyDescent="0.2">
      <c r="A83" s="63">
        <v>641</v>
      </c>
      <c r="B83" s="64" t="s">
        <v>169</v>
      </c>
      <c r="C83" s="247" t="s">
        <v>170</v>
      </c>
      <c r="D83" s="60">
        <f t="shared" ref="D83:E83" si="16">SUM(D84:D90)</f>
        <v>3.52</v>
      </c>
      <c r="E83" s="60">
        <f t="shared" si="16"/>
        <v>3.9399999999999995</v>
      </c>
      <c r="F83" s="45">
        <f t="shared" si="0"/>
        <v>111.93181818181816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3.52</v>
      </c>
      <c r="E85" s="194">
        <v>3.9399999999999995</v>
      </c>
      <c r="F85" s="45">
        <f t="shared" si="0"/>
        <v>111.93181818181816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51172.46</v>
      </c>
      <c r="E125" s="60">
        <f t="shared" si="22"/>
        <v>80886.410000000149</v>
      </c>
      <c r="F125" s="45">
        <f t="shared" si="0"/>
        <v>158.06629190779603</v>
      </c>
    </row>
    <row r="126" spans="1:6" ht="12.75" customHeight="1" x14ac:dyDescent="0.2">
      <c r="A126" s="63">
        <v>661</v>
      </c>
      <c r="B126" s="65" t="s">
        <v>255</v>
      </c>
      <c r="C126" s="247" t="s">
        <v>256</v>
      </c>
      <c r="D126" s="60">
        <f t="shared" ref="D126:E126" si="23">SUM(D127:D128)</f>
        <v>45857.86</v>
      </c>
      <c r="E126" s="60">
        <f t="shared" si="23"/>
        <v>60947.430000000153</v>
      </c>
      <c r="F126" s="45">
        <f t="shared" si="0"/>
        <v>132.90508977087057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45857.86</v>
      </c>
      <c r="E128" s="194">
        <v>60947.430000000153</v>
      </c>
      <c r="F128" s="45">
        <f t="shared" si="0"/>
        <v>132.90508977087057</v>
      </c>
    </row>
    <row r="129" spans="1:6" ht="36" x14ac:dyDescent="0.2">
      <c r="A129" s="63">
        <v>663</v>
      </c>
      <c r="B129" s="182" t="s">
        <v>261</v>
      </c>
      <c r="C129" s="247" t="s">
        <v>262</v>
      </c>
      <c r="D129" s="60">
        <f t="shared" ref="D129:E129" si="24">SUM(D130:D133)</f>
        <v>5314.6</v>
      </c>
      <c r="E129" s="60">
        <f t="shared" si="24"/>
        <v>19938.979999999996</v>
      </c>
      <c r="F129" s="45">
        <f t="shared" si="0"/>
        <v>375.1736725247431</v>
      </c>
    </row>
    <row r="130" spans="1:6" ht="12.75" customHeight="1" x14ac:dyDescent="0.2">
      <c r="A130" s="63">
        <v>6631</v>
      </c>
      <c r="B130" s="65" t="s">
        <v>263</v>
      </c>
      <c r="C130" s="247" t="s">
        <v>264</v>
      </c>
      <c r="D130" s="194">
        <v>5314.6</v>
      </c>
      <c r="E130" s="194">
        <v>19938.979999999996</v>
      </c>
      <c r="F130" s="45">
        <f t="shared" si="0"/>
        <v>375.1736725247431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501061.42000000004</v>
      </c>
      <c r="E134" s="60">
        <f t="shared" si="25"/>
        <v>591270.82999999996</v>
      </c>
      <c r="F134" s="45">
        <f t="shared" ref="F134:F229" si="26">IF(D134&lt;&gt;0,IF(E134/D134&gt;=100,"&gt;&gt;100",E134/D134*100),"-")</f>
        <v>118.00366310381666</v>
      </c>
    </row>
    <row r="135" spans="1:6" ht="24" x14ac:dyDescent="0.2">
      <c r="A135" s="63">
        <v>671</v>
      </c>
      <c r="B135" s="182" t="s">
        <v>273</v>
      </c>
      <c r="C135" s="247" t="s">
        <v>274</v>
      </c>
      <c r="D135" s="60">
        <f t="shared" ref="D135:E135" si="27">SUM(D136:D138)</f>
        <v>501061.42000000004</v>
      </c>
      <c r="E135" s="60">
        <f t="shared" si="27"/>
        <v>591270.82999999996</v>
      </c>
      <c r="F135" s="45">
        <f t="shared" si="26"/>
        <v>118.00366310381666</v>
      </c>
    </row>
    <row r="136" spans="1:6" ht="12.75" customHeight="1" x14ac:dyDescent="0.2">
      <c r="A136" s="63">
        <v>6711</v>
      </c>
      <c r="B136" s="65" t="s">
        <v>275</v>
      </c>
      <c r="C136" s="247" t="s">
        <v>276</v>
      </c>
      <c r="D136" s="194">
        <v>471536.08</v>
      </c>
      <c r="E136" s="194">
        <v>559360.94999999995</v>
      </c>
      <c r="F136" s="45">
        <f t="shared" si="26"/>
        <v>118.62527041409004</v>
      </c>
    </row>
    <row r="137" spans="1:6" ht="24" x14ac:dyDescent="0.2">
      <c r="A137" s="63">
        <v>6712</v>
      </c>
      <c r="B137" s="182" t="s">
        <v>277</v>
      </c>
      <c r="C137" s="247" t="s">
        <v>278</v>
      </c>
      <c r="D137" s="194">
        <v>29525.34</v>
      </c>
      <c r="E137" s="194">
        <v>31909.88</v>
      </c>
      <c r="F137" s="45">
        <f t="shared" si="26"/>
        <v>108.07624907960415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2187427.0799999996</v>
      </c>
      <c r="E152" s="60">
        <f>E153+E164+E202+E221+E230+E262+E273</f>
        <v>2643843.8099999996</v>
      </c>
      <c r="F152" s="45">
        <f t="shared" si="26"/>
        <v>120.8654603471399</v>
      </c>
    </row>
    <row r="153" spans="1:6" ht="12.75" customHeight="1" x14ac:dyDescent="0.2">
      <c r="A153" s="63">
        <v>31</v>
      </c>
      <c r="B153" s="64" t="s">
        <v>308</v>
      </c>
      <c r="C153" s="247" t="s">
        <v>3</v>
      </c>
      <c r="D153" s="60">
        <f t="shared" ref="D153:E153" si="30">D154+D159+D160</f>
        <v>1788485.43</v>
      </c>
      <c r="E153" s="60">
        <f t="shared" si="30"/>
        <v>2224815.0499999998</v>
      </c>
      <c r="F153" s="45">
        <f t="shared" si="26"/>
        <v>124.39659908216305</v>
      </c>
    </row>
    <row r="154" spans="1:6" ht="12.75" customHeight="1" x14ac:dyDescent="0.2">
      <c r="A154" s="63">
        <v>311</v>
      </c>
      <c r="B154" s="64" t="s">
        <v>309</v>
      </c>
      <c r="C154" s="247" t="s">
        <v>310</v>
      </c>
      <c r="D154" s="60">
        <f t="shared" ref="D154:E154" si="31">SUM(D155:D158)</f>
        <v>1497130.48</v>
      </c>
      <c r="E154" s="60">
        <f t="shared" si="31"/>
        <v>1850598.13</v>
      </c>
      <c r="F154" s="45">
        <f t="shared" si="26"/>
        <v>123.60967562426488</v>
      </c>
    </row>
    <row r="155" spans="1:6" ht="12.75" customHeight="1" x14ac:dyDescent="0.2">
      <c r="A155" s="63">
        <v>3111</v>
      </c>
      <c r="B155" s="64" t="s">
        <v>311</v>
      </c>
      <c r="C155" s="247" t="s">
        <v>312</v>
      </c>
      <c r="D155" s="194">
        <v>1497130.48</v>
      </c>
      <c r="E155" s="194">
        <v>1850598.13</v>
      </c>
      <c r="F155" s="45">
        <f t="shared" si="26"/>
        <v>123.60967562426488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44579.199999999997</v>
      </c>
      <c r="E159" s="194">
        <v>69561.760000000009</v>
      </c>
      <c r="F159" s="45">
        <f t="shared" si="26"/>
        <v>156.0408441605054</v>
      </c>
    </row>
    <row r="160" spans="1:6" ht="12.75" customHeight="1" x14ac:dyDescent="0.2">
      <c r="A160" s="63">
        <v>313</v>
      </c>
      <c r="B160" s="65" t="s">
        <v>321</v>
      </c>
      <c r="C160" s="247" t="s">
        <v>322</v>
      </c>
      <c r="D160" s="60">
        <f t="shared" ref="D160:E160" si="32">SUM(D161:D163)</f>
        <v>246775.75</v>
      </c>
      <c r="E160" s="60">
        <f t="shared" si="32"/>
        <v>304655.15999999997</v>
      </c>
      <c r="F160" s="45">
        <f t="shared" si="26"/>
        <v>123.45425350748604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246775.75</v>
      </c>
      <c r="E162" s="194">
        <v>304655.15999999997</v>
      </c>
      <c r="F162" s="45">
        <f t="shared" si="26"/>
        <v>123.45425350748604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297438.07999999996</v>
      </c>
      <c r="E164" s="60">
        <f>E165+E170+E178+E188+E189+E194</f>
        <v>353754.05000000005</v>
      </c>
      <c r="F164" s="45">
        <f t="shared" si="26"/>
        <v>118.93367856597249</v>
      </c>
    </row>
    <row r="165" spans="1:6" ht="12.75" customHeight="1" x14ac:dyDescent="0.2">
      <c r="A165" s="63">
        <v>321</v>
      </c>
      <c r="B165" s="64" t="s">
        <v>331</v>
      </c>
      <c r="C165" s="247" t="s">
        <v>332</v>
      </c>
      <c r="D165" s="60">
        <f t="shared" ref="D165:E165" si="33">SUM(D166:D169)</f>
        <v>33905.79</v>
      </c>
      <c r="E165" s="60">
        <f t="shared" si="33"/>
        <v>55882.05</v>
      </c>
      <c r="F165" s="45">
        <f t="shared" si="26"/>
        <v>164.81565537921398</v>
      </c>
    </row>
    <row r="166" spans="1:6" ht="12.75" customHeight="1" x14ac:dyDescent="0.2">
      <c r="A166" s="63">
        <v>3211</v>
      </c>
      <c r="B166" s="64" t="s">
        <v>333</v>
      </c>
      <c r="C166" s="247" t="s">
        <v>334</v>
      </c>
      <c r="D166" s="194">
        <v>12495.95</v>
      </c>
      <c r="E166" s="194">
        <v>15253.01</v>
      </c>
      <c r="F166" s="45">
        <f t="shared" si="26"/>
        <v>122.06362861567148</v>
      </c>
    </row>
    <row r="167" spans="1:6" ht="12.75" customHeight="1" x14ac:dyDescent="0.2">
      <c r="A167" s="63">
        <v>3212</v>
      </c>
      <c r="B167" s="64" t="s">
        <v>335</v>
      </c>
      <c r="C167" s="247" t="s">
        <v>336</v>
      </c>
      <c r="D167" s="194">
        <v>20515.84</v>
      </c>
      <c r="E167" s="194">
        <v>39915.040000000001</v>
      </c>
      <c r="F167" s="45">
        <f t="shared" si="26"/>
        <v>194.5571811829299</v>
      </c>
    </row>
    <row r="168" spans="1:6" ht="12.75" customHeight="1" x14ac:dyDescent="0.2">
      <c r="A168" s="63">
        <v>3213</v>
      </c>
      <c r="B168" s="64" t="s">
        <v>337</v>
      </c>
      <c r="C168" s="247" t="s">
        <v>338</v>
      </c>
      <c r="D168" s="194">
        <v>894</v>
      </c>
      <c r="E168" s="194">
        <v>714</v>
      </c>
      <c r="F168" s="45">
        <f t="shared" si="26"/>
        <v>79.865771812080538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208961.81</v>
      </c>
      <c r="E170" s="60">
        <f t="shared" si="34"/>
        <v>253045.30000000005</v>
      </c>
      <c r="F170" s="45">
        <f t="shared" si="26"/>
        <v>121.09643384118851</v>
      </c>
    </row>
    <row r="171" spans="1:6" ht="12.75" customHeight="1" x14ac:dyDescent="0.2">
      <c r="A171" s="63">
        <v>3221</v>
      </c>
      <c r="B171" s="64" t="s">
        <v>343</v>
      </c>
      <c r="C171" s="247" t="s">
        <v>344</v>
      </c>
      <c r="D171" s="194">
        <v>26540.65</v>
      </c>
      <c r="E171" s="194">
        <v>28700.36</v>
      </c>
      <c r="F171" s="45">
        <f t="shared" si="26"/>
        <v>108.13736664324347</v>
      </c>
    </row>
    <row r="172" spans="1:6" ht="12.75" customHeight="1" x14ac:dyDescent="0.2">
      <c r="A172" s="63">
        <v>3222</v>
      </c>
      <c r="B172" s="64" t="s">
        <v>345</v>
      </c>
      <c r="C172" s="247" t="s">
        <v>346</v>
      </c>
      <c r="D172" s="194">
        <v>154253.66</v>
      </c>
      <c r="E172" s="194">
        <v>184480.37000000002</v>
      </c>
      <c r="F172" s="45">
        <f t="shared" si="26"/>
        <v>119.59545724879399</v>
      </c>
    </row>
    <row r="173" spans="1:6" ht="12.75" customHeight="1" x14ac:dyDescent="0.2">
      <c r="A173" s="63">
        <v>3223</v>
      </c>
      <c r="B173" s="65" t="s">
        <v>347</v>
      </c>
      <c r="C173" s="247" t="s">
        <v>348</v>
      </c>
      <c r="D173" s="194">
        <v>20252.400000000001</v>
      </c>
      <c r="E173" s="194">
        <v>20993.420000000002</v>
      </c>
      <c r="F173" s="45">
        <f t="shared" si="26"/>
        <v>103.65892437439514</v>
      </c>
    </row>
    <row r="174" spans="1:6" ht="12.75" customHeight="1" x14ac:dyDescent="0.2">
      <c r="A174" s="63">
        <v>3224</v>
      </c>
      <c r="B174" s="65" t="s">
        <v>349</v>
      </c>
      <c r="C174" s="247" t="s">
        <v>350</v>
      </c>
      <c r="D174" s="194">
        <v>7915.1</v>
      </c>
      <c r="E174" s="194">
        <v>18871.150000000001</v>
      </c>
      <c r="F174" s="45">
        <f t="shared" si="26"/>
        <v>238.4196030372326</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52855.57</v>
      </c>
      <c r="E178" s="60">
        <f t="shared" si="35"/>
        <v>40174.559999999998</v>
      </c>
      <c r="F178" s="45">
        <f t="shared" si="26"/>
        <v>76.008186081429059</v>
      </c>
    </row>
    <row r="179" spans="1:6" ht="12.75" customHeight="1" x14ac:dyDescent="0.2">
      <c r="A179" s="63">
        <v>3231</v>
      </c>
      <c r="B179" s="65" t="s">
        <v>359</v>
      </c>
      <c r="C179" s="247" t="s">
        <v>360</v>
      </c>
      <c r="D179" s="194">
        <v>34312.300000000003</v>
      </c>
      <c r="E179" s="194">
        <v>7408.73</v>
      </c>
      <c r="F179" s="45">
        <f t="shared" si="26"/>
        <v>21.592052995573013</v>
      </c>
    </row>
    <row r="180" spans="1:6" ht="12.75" customHeight="1" x14ac:dyDescent="0.2">
      <c r="A180" s="63">
        <v>3232</v>
      </c>
      <c r="B180" s="65" t="s">
        <v>361</v>
      </c>
      <c r="C180" s="247" t="s">
        <v>362</v>
      </c>
      <c r="D180" s="194">
        <v>6541.84</v>
      </c>
      <c r="E180" s="194">
        <v>17500.36</v>
      </c>
      <c r="F180" s="45">
        <f t="shared" si="26"/>
        <v>267.5143384735793</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4085.13</v>
      </c>
      <c r="E182" s="194">
        <v>5536.69</v>
      </c>
      <c r="F182" s="45">
        <f t="shared" si="26"/>
        <v>135.53277374281845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3616.73</v>
      </c>
      <c r="E184" s="194">
        <v>4761.95</v>
      </c>
      <c r="F184" s="45">
        <f t="shared" si="26"/>
        <v>131.66451463061938</v>
      </c>
    </row>
    <row r="185" spans="1:6" ht="12.75" customHeight="1" x14ac:dyDescent="0.2">
      <c r="A185" s="63">
        <v>3237</v>
      </c>
      <c r="B185" s="64" t="s">
        <v>371</v>
      </c>
      <c r="C185" s="247" t="s">
        <v>372</v>
      </c>
      <c r="D185" s="194">
        <v>1612.5</v>
      </c>
      <c r="E185" s="194">
        <v>2718.75</v>
      </c>
      <c r="F185" s="45">
        <f t="shared" si="26"/>
        <v>168.6046511627907</v>
      </c>
    </row>
    <row r="186" spans="1:6" ht="12.75" customHeight="1" x14ac:dyDescent="0.2">
      <c r="A186" s="63">
        <v>3238</v>
      </c>
      <c r="B186" s="64" t="s">
        <v>373</v>
      </c>
      <c r="C186" s="247" t="s">
        <v>374</v>
      </c>
      <c r="D186" s="194">
        <v>2136.9</v>
      </c>
      <c r="E186" s="194">
        <v>2061.3700000000003</v>
      </c>
      <c r="F186" s="45">
        <f t="shared" si="26"/>
        <v>96.465440591511083</v>
      </c>
    </row>
    <row r="187" spans="1:6" ht="12.75" customHeight="1" x14ac:dyDescent="0.2">
      <c r="A187" s="63">
        <v>3239</v>
      </c>
      <c r="B187" s="64" t="s">
        <v>375</v>
      </c>
      <c r="C187" s="247" t="s">
        <v>376</v>
      </c>
      <c r="D187" s="194">
        <v>550.16999999999996</v>
      </c>
      <c r="E187" s="194">
        <v>186.71</v>
      </c>
      <c r="F187" s="45">
        <f t="shared" si="26"/>
        <v>33.936783176109209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1714.91</v>
      </c>
      <c r="E194" s="60">
        <f t="shared" si="36"/>
        <v>4652.1400000000003</v>
      </c>
      <c r="F194" s="45">
        <f t="shared" si="26"/>
        <v>271.27604364077416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1011.82</v>
      </c>
      <c r="E196" s="194">
        <v>3165.8</v>
      </c>
      <c r="F196" s="45">
        <f t="shared" si="26"/>
        <v>312.88173785851239</v>
      </c>
    </row>
    <row r="197" spans="1:6" ht="12.75" customHeight="1" x14ac:dyDescent="0.2">
      <c r="A197" s="63">
        <v>3293</v>
      </c>
      <c r="B197" s="64" t="s">
        <v>395</v>
      </c>
      <c r="C197" s="247" t="s">
        <v>396</v>
      </c>
      <c r="D197" s="194">
        <v>227</v>
      </c>
      <c r="E197" s="194">
        <v>280.38</v>
      </c>
      <c r="F197" s="45">
        <f t="shared" si="26"/>
        <v>123.51541850220265</v>
      </c>
    </row>
    <row r="198" spans="1:6" ht="12.75" customHeight="1" x14ac:dyDescent="0.2">
      <c r="A198" s="63">
        <v>3294</v>
      </c>
      <c r="B198" s="64" t="s">
        <v>397</v>
      </c>
      <c r="C198" s="247" t="s">
        <v>398</v>
      </c>
      <c r="D198" s="194">
        <v>476.09</v>
      </c>
      <c r="E198" s="194">
        <v>1205.96</v>
      </c>
      <c r="F198" s="45">
        <f t="shared" si="26"/>
        <v>253.30504736499404</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770.76</v>
      </c>
      <c r="E202" s="60">
        <f t="shared" si="37"/>
        <v>991.56</v>
      </c>
      <c r="F202" s="45">
        <f t="shared" si="26"/>
        <v>128.64704966526546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770.76</v>
      </c>
      <c r="E216" s="60">
        <f t="shared" si="40"/>
        <v>991.56</v>
      </c>
      <c r="F216" s="45">
        <f t="shared" si="26"/>
        <v>128.64704966526546</v>
      </c>
    </row>
    <row r="217" spans="1:6" ht="12.75" customHeight="1" x14ac:dyDescent="0.2">
      <c r="A217" s="63">
        <v>3431</v>
      </c>
      <c r="B217" s="182" t="s">
        <v>435</v>
      </c>
      <c r="C217" s="247" t="s">
        <v>436</v>
      </c>
      <c r="D217" s="194">
        <v>770.76</v>
      </c>
      <c r="E217" s="194">
        <v>991.56</v>
      </c>
      <c r="F217" s="45">
        <f t="shared" si="26"/>
        <v>128.64704966526546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99693.31</v>
      </c>
      <c r="E262" s="60">
        <f t="shared" si="55"/>
        <v>63203.149999999994</v>
      </c>
      <c r="F262" s="45">
        <f t="shared" ref="F262:F268" si="56">IF(D262&lt;&gt;0,IF(E262/D262&gt;=100,"&gt;&gt;100",E262/D262*100),"-")</f>
        <v>63.39758405052455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99693.31</v>
      </c>
      <c r="E269" s="60">
        <f t="shared" si="58"/>
        <v>63203.149999999994</v>
      </c>
      <c r="F269" s="45">
        <f t="shared" ref="F269:F272" si="59">IF(D269&lt;&gt;0,IF(E269/D269&gt;=100,"&gt;&gt;100",E269/D269*100),"-")</f>
        <v>63.39758405052455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99693.31</v>
      </c>
      <c r="E271" s="194">
        <v>63203.149999999994</v>
      </c>
      <c r="F271" s="45">
        <f t="shared" si="59"/>
        <v>63.39758405052455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1039.5</v>
      </c>
      <c r="E273" s="60">
        <f t="shared" si="60"/>
        <v>1080</v>
      </c>
      <c r="F273" s="45">
        <f t="shared" ref="F273:F277" si="61">IF(D273&lt;&gt;0,IF(E273/D273&gt;=100,"&gt;&gt;100",E273/D273*100),"-")</f>
        <v>103.89610389610388</v>
      </c>
    </row>
    <row r="274" spans="1:6" ht="12.75" customHeight="1" x14ac:dyDescent="0.2">
      <c r="A274" s="63">
        <v>381</v>
      </c>
      <c r="B274" s="64" t="s">
        <v>540</v>
      </c>
      <c r="C274" s="247" t="s">
        <v>541</v>
      </c>
      <c r="D274" s="60">
        <f t="shared" ref="D274:E274" si="62">SUM(D275:D277)</f>
        <v>1039.5</v>
      </c>
      <c r="E274" s="60">
        <f t="shared" si="62"/>
        <v>1080</v>
      </c>
      <c r="F274" s="45">
        <f t="shared" si="61"/>
        <v>103.89610389610388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1039.5</v>
      </c>
      <c r="E276" s="194">
        <v>1080</v>
      </c>
      <c r="F276" s="45">
        <f t="shared" si="61"/>
        <v>103.89610389610388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2187427.0799999996</v>
      </c>
      <c r="E299" s="60">
        <f>E152-E297+E298</f>
        <v>2643843.8099999996</v>
      </c>
      <c r="F299" s="45">
        <f t="shared" si="68"/>
        <v>120.8654603471399</v>
      </c>
    </row>
    <row r="300" spans="1:6" ht="12.75" customHeight="1" x14ac:dyDescent="0.2">
      <c r="A300" s="63" t="s">
        <v>581</v>
      </c>
      <c r="B300" s="64" t="s">
        <v>592</v>
      </c>
      <c r="C300" s="247" t="s">
        <v>593</v>
      </c>
      <c r="D300" s="60">
        <f>IF(D6&gt;=D299,D6-D299,0)</f>
        <v>45831.140000000596</v>
      </c>
      <c r="E300" s="60">
        <f>IF(E6&gt;=E299,E6-E299,0)</f>
        <v>72318.510000000708</v>
      </c>
      <c r="F300" s="45">
        <f t="shared" si="68"/>
        <v>157.79339113100778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30490.25</v>
      </c>
      <c r="E360" s="60">
        <f t="shared" si="86"/>
        <v>72419.56</v>
      </c>
      <c r="F360" s="45">
        <f t="shared" si="72"/>
        <v>237.51710792794415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30490.25</v>
      </c>
      <c r="E373" s="60">
        <f t="shared" si="90"/>
        <v>72419.56</v>
      </c>
      <c r="F373" s="45">
        <f t="shared" si="72"/>
        <v>237.51710792794415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25921.119999999999</v>
      </c>
      <c r="E379" s="60">
        <f t="shared" si="92"/>
        <v>31909.88</v>
      </c>
      <c r="F379" s="45">
        <f t="shared" si="72"/>
        <v>123.10378563889215</v>
      </c>
    </row>
    <row r="380" spans="1:6" ht="12.75" customHeight="1" x14ac:dyDescent="0.2">
      <c r="A380" s="63">
        <v>4221</v>
      </c>
      <c r="B380" s="64" t="s">
        <v>647</v>
      </c>
      <c r="C380" s="247" t="s">
        <v>739</v>
      </c>
      <c r="D380" s="194">
        <v>25921.119999999999</v>
      </c>
      <c r="E380" s="194">
        <v>31909.88</v>
      </c>
      <c r="F380" s="45">
        <f t="shared" si="72"/>
        <v>123.10378563889215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4569.13</v>
      </c>
      <c r="E393" s="60">
        <f t="shared" si="94"/>
        <v>40509.68</v>
      </c>
      <c r="F393" s="45">
        <f t="shared" si="72"/>
        <v>886.59504106908753</v>
      </c>
    </row>
    <row r="394" spans="1:6" ht="12.75" customHeight="1" x14ac:dyDescent="0.2">
      <c r="A394" s="63">
        <v>4241</v>
      </c>
      <c r="B394" s="64" t="s">
        <v>756</v>
      </c>
      <c r="C394" s="247" t="s">
        <v>757</v>
      </c>
      <c r="D394" s="194">
        <v>4569.13</v>
      </c>
      <c r="E394" s="194">
        <v>40509.68</v>
      </c>
      <c r="F394" s="45">
        <f t="shared" si="72"/>
        <v>886.59504106908753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30490.25</v>
      </c>
      <c r="E418" s="60">
        <f t="shared" si="102"/>
        <v>72419.56</v>
      </c>
      <c r="F418" s="45">
        <f t="shared" si="72"/>
        <v>237.51710792794415</v>
      </c>
    </row>
    <row r="419" spans="1:6" ht="12.75" customHeight="1" x14ac:dyDescent="0.2">
      <c r="A419" s="63">
        <v>92212</v>
      </c>
      <c r="B419" s="64" t="s">
        <v>796</v>
      </c>
      <c r="C419" s="247" t="s">
        <v>797</v>
      </c>
      <c r="D419" s="194">
        <v>34386.629999999997</v>
      </c>
      <c r="E419" s="330">
        <v>49727.519999999997</v>
      </c>
      <c r="F419" s="45">
        <f t="shared" si="72"/>
        <v>144.61294985870964</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2233258.2200000002</v>
      </c>
      <c r="E422" s="60">
        <f>E6+E308</f>
        <v>2716162.3200000003</v>
      </c>
      <c r="F422" s="45">
        <f t="shared" si="72"/>
        <v>121.62329889465269</v>
      </c>
    </row>
    <row r="423" spans="1:6" ht="12.75" customHeight="1" x14ac:dyDescent="0.2">
      <c r="A423" s="63" t="s">
        <v>581</v>
      </c>
      <c r="B423" s="64" t="s">
        <v>804</v>
      </c>
      <c r="C423" s="247" t="s">
        <v>805</v>
      </c>
      <c r="D423" s="60">
        <f t="shared" ref="D423:E423" si="103">D299+D360</f>
        <v>2217917.3299999996</v>
      </c>
      <c r="E423" s="60">
        <f t="shared" si="103"/>
        <v>2716263.3699999996</v>
      </c>
      <c r="F423" s="45">
        <f t="shared" si="72"/>
        <v>122.46909897223266</v>
      </c>
    </row>
    <row r="424" spans="1:6" ht="12.75" customHeight="1" x14ac:dyDescent="0.2">
      <c r="A424" s="63" t="s">
        <v>581</v>
      </c>
      <c r="B424" s="64" t="s">
        <v>806</v>
      </c>
      <c r="C424" s="247" t="s">
        <v>807</v>
      </c>
      <c r="D424" s="60">
        <f t="shared" ref="D424:E424" si="104">IF(D422&gt;=D423,D422-D423,0)</f>
        <v>15340.890000000596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101.04999999934807</v>
      </c>
      <c r="F425" s="45" t="str">
        <f t="shared" si="72"/>
        <v>-</v>
      </c>
    </row>
    <row r="426" spans="1:6" ht="12.75" customHeight="1" x14ac:dyDescent="0.2">
      <c r="A426" s="251" t="s">
        <v>810</v>
      </c>
      <c r="B426" s="183" t="s">
        <v>811</v>
      </c>
      <c r="C426" s="252" t="s">
        <v>812</v>
      </c>
      <c r="D426" s="60">
        <f t="shared" ref="D426:E426" si="106">IF(D302-D303+D419-D420&gt;=0,D302-D303+D419-D420,0)</f>
        <v>34386.629999999997</v>
      </c>
      <c r="E426" s="60">
        <f t="shared" si="106"/>
        <v>49727.519999999997</v>
      </c>
      <c r="F426" s="45">
        <f t="shared" si="72"/>
        <v>144.61294985870964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2233258.2200000002</v>
      </c>
      <c r="E643" s="60">
        <f>E422+E430</f>
        <v>2716162.3200000003</v>
      </c>
      <c r="F643" s="45">
        <f t="shared" si="109"/>
        <v>121.62329889465269</v>
      </c>
    </row>
    <row r="644" spans="1:6" ht="12.75" customHeight="1" x14ac:dyDescent="0.2">
      <c r="A644" s="63" t="s">
        <v>581</v>
      </c>
      <c r="B644" s="64" t="s">
        <v>1237</v>
      </c>
      <c r="C644" s="247" t="s">
        <v>1238</v>
      </c>
      <c r="D644" s="60">
        <f>D423+D535</f>
        <v>2217917.3299999996</v>
      </c>
      <c r="E644" s="60">
        <f>E423+E535</f>
        <v>2716263.3699999996</v>
      </c>
      <c r="F644" s="45">
        <f t="shared" si="109"/>
        <v>122.46909897223266</v>
      </c>
    </row>
    <row r="645" spans="1:6" ht="12.75" customHeight="1" x14ac:dyDescent="0.2">
      <c r="A645" s="63" t="s">
        <v>581</v>
      </c>
      <c r="B645" s="64" t="s">
        <v>1239</v>
      </c>
      <c r="C645" s="247" t="s">
        <v>1240</v>
      </c>
      <c r="D645" s="60">
        <f t="shared" ref="D645:E645" si="163">IF(D643&gt;=D644,D643-D644,0)</f>
        <v>15340.890000000596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101.04999999934807</v>
      </c>
      <c r="F646" s="45" t="str">
        <f t="shared" si="109"/>
        <v>-</v>
      </c>
    </row>
    <row r="647" spans="1:6" ht="24" x14ac:dyDescent="0.2">
      <c r="A647" s="251" t="s">
        <v>1243</v>
      </c>
      <c r="B647" s="64" t="s">
        <v>1244</v>
      </c>
      <c r="C647" s="252" t="s">
        <v>1243</v>
      </c>
      <c r="D647" s="60">
        <f>IF(D426-D427+D641-D642&gt;=0,D426-D427+D641-D642,0)</f>
        <v>34386.629999999997</v>
      </c>
      <c r="E647" s="60">
        <f>IF(E426-E427+E641-E642&gt;=0,E426-E427+E641-E642,0)</f>
        <v>49727.519999999997</v>
      </c>
      <c r="F647" s="45">
        <f t="shared" si="109"/>
        <v>144.61294985870964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49727.520000000593</v>
      </c>
      <c r="E649" s="60">
        <f t="shared" si="165"/>
        <v>49626.470000000649</v>
      </c>
      <c r="F649" s="45">
        <f t="shared" si="109"/>
        <v>99.796792600958298</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34386.629999999997</v>
      </c>
      <c r="E653" s="194">
        <v>49727.519999999997</v>
      </c>
      <c r="F653" s="45">
        <f t="shared" ref="F653:F740" si="167">IF(D653&lt;&gt;0,IF(E653/D653&gt;=100,"&gt;&gt;100",E653/D653*100),"-")</f>
        <v>144.61294985870964</v>
      </c>
    </row>
    <row r="654" spans="1:6" ht="12.75" customHeight="1" x14ac:dyDescent="0.2">
      <c r="A654" s="63" t="s">
        <v>1256</v>
      </c>
      <c r="B654" s="64" t="s">
        <v>1257</v>
      </c>
      <c r="C654" s="247" t="s">
        <v>1256</v>
      </c>
      <c r="D654" s="194">
        <v>2233258.2200000002</v>
      </c>
      <c r="E654" s="194">
        <v>718481.54</v>
      </c>
      <c r="F654" s="45">
        <f t="shared" si="167"/>
        <v>32.171897256019058</v>
      </c>
    </row>
    <row r="655" spans="1:6" ht="12.75" customHeight="1" x14ac:dyDescent="0.2">
      <c r="A655" s="63" t="s">
        <v>1258</v>
      </c>
      <c r="B655" s="64" t="s">
        <v>1259</v>
      </c>
      <c r="C655" s="247" t="s">
        <v>1258</v>
      </c>
      <c r="D655" s="194">
        <v>2217917.33</v>
      </c>
      <c r="E655" s="194">
        <v>683432.72000000009</v>
      </c>
      <c r="F655" s="45">
        <f t="shared" si="167"/>
        <v>30.814165647914393</v>
      </c>
    </row>
    <row r="656" spans="1:6" ht="24" x14ac:dyDescent="0.2">
      <c r="A656" s="63">
        <v>11</v>
      </c>
      <c r="B656" s="64" t="s">
        <v>1260</v>
      </c>
      <c r="C656" s="247" t="s">
        <v>1261</v>
      </c>
      <c r="D656" s="60">
        <f t="shared" ref="D656:E656" si="168">+D653+D654-D655</f>
        <v>49727.520000000019</v>
      </c>
      <c r="E656" s="60">
        <f t="shared" si="168"/>
        <v>84776.339999999967</v>
      </c>
      <c r="F656" s="45">
        <f t="shared" si="167"/>
        <v>170.4817372754562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71</v>
      </c>
      <c r="E658" s="253">
        <v>71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58</v>
      </c>
      <c r="E660" s="253">
        <v>58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1681020.82</v>
      </c>
      <c r="E683" s="192">
        <v>2044001.14</v>
      </c>
      <c r="F683" s="71">
        <f t="shared" si="167"/>
        <v>121.59285094398771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3616.73</v>
      </c>
      <c r="E736" s="194">
        <v>4761.95</v>
      </c>
      <c r="F736" s="45">
        <f t="shared" si="167"/>
        <v>131.66451463061938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1011.82</v>
      </c>
      <c r="E742" s="192">
        <v>3165.8</v>
      </c>
      <c r="F742" s="71">
        <f t="shared" si="169"/>
        <v>312.88173785851239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99693.31</v>
      </c>
      <c r="E851" s="194"/>
      <c r="F851" s="45">
        <f t="shared" si="169"/>
        <v>0</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63203.149999999994</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2130</v>
      </c>
      <c r="B5" s="38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2150763.71</v>
      </c>
      <c r="E6" s="180">
        <f t="shared" si="0"/>
        <v>2196014.4699999997</v>
      </c>
      <c r="F6" s="181">
        <f t="shared" ref="F6:F298" si="1">IF(D6&gt;0,IF(E6/D6&gt;=100,"&gt;&gt;100",E6/D6*100),"-")</f>
        <v>102.10393916307987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2101036.19</v>
      </c>
      <c r="E7" s="79">
        <f t="shared" si="2"/>
        <v>2111238.13</v>
      </c>
      <c r="F7" s="71">
        <f t="shared" si="1"/>
        <v>100.48556707631009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864274.07</v>
      </c>
      <c r="E8" s="79">
        <f>E9+E10-E11</f>
        <v>864274.07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864274.07</v>
      </c>
      <c r="E9" s="192">
        <v>864274.07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1236762.1199999999</v>
      </c>
      <c r="E12" s="79">
        <f t="shared" si="3"/>
        <v>1246964.0599999998</v>
      </c>
      <c r="F12" s="71">
        <f t="shared" si="1"/>
        <v>100.82489104695411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986547.34999999986</v>
      </c>
      <c r="E13" s="79">
        <f t="shared" si="4"/>
        <v>986547.34999999986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1900640.39</v>
      </c>
      <c r="E15" s="192">
        <v>1900640.39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914093.04</v>
      </c>
      <c r="E18" s="192">
        <v>914093.04</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135554.85999999999</v>
      </c>
      <c r="E19" s="79">
        <f t="shared" si="5"/>
        <v>141129.75</v>
      </c>
      <c r="F19" s="71">
        <f t="shared" si="1"/>
        <v>104.11264487307945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402562.36</v>
      </c>
      <c r="E20" s="192">
        <v>434472.24</v>
      </c>
      <c r="F20" s="71">
        <f t="shared" si="1"/>
        <v>107.92669240114749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267007.5</v>
      </c>
      <c r="E28" s="192">
        <v>293342.49</v>
      </c>
      <c r="F28" s="71">
        <f t="shared" si="1"/>
        <v>109.86301508384595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114659.91</v>
      </c>
      <c r="E35" s="79">
        <f t="shared" si="7"/>
        <v>119286.96000000002</v>
      </c>
      <c r="F35" s="71">
        <f t="shared" si="1"/>
        <v>104.03545581014325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106536.21</v>
      </c>
      <c r="E36" s="192">
        <v>152856.57</v>
      </c>
      <c r="F36" s="71">
        <f t="shared" si="1"/>
        <v>143.4785130802006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8123.7</v>
      </c>
      <c r="E38" s="327">
        <v>8123.7</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41693.310000000005</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49727.519999999997</v>
      </c>
      <c r="E69" s="79">
        <f>E70+E82+E88+E119+E135+E147+E165+E171</f>
        <v>84776.34</v>
      </c>
      <c r="F69" s="71">
        <f t="shared" si="1"/>
        <v>170.48173727545631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49727.519999999997</v>
      </c>
      <c r="E70" s="79">
        <f t="shared" si="12"/>
        <v>84776.34</v>
      </c>
      <c r="F70" s="71">
        <f t="shared" si="1"/>
        <v>170.48173727545631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49727.519999999997</v>
      </c>
      <c r="E71" s="79">
        <f t="shared" si="13"/>
        <v>84776.34</v>
      </c>
      <c r="F71" s="71">
        <f t="shared" si="1"/>
        <v>170.48173727545631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49727.519999999997</v>
      </c>
      <c r="E72" s="192">
        <v>84776.34</v>
      </c>
      <c r="F72" s="71">
        <f t="shared" si="1"/>
        <v>170.48173727545631</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2431</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2150763.71</v>
      </c>
      <c r="E176" s="79">
        <f>E177+E251</f>
        <v>2196014.4700000002</v>
      </c>
      <c r="F176" s="71">
        <f t="shared" si="1"/>
        <v>102.1039391630799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0</v>
      </c>
      <c r="E177" s="79">
        <f>E178+E197+E203+E219+E247+E248</f>
        <v>35149.879999999997</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0</v>
      </c>
      <c r="E178" s="79">
        <f>SUM(E179:E181)+E185+E186+SUM(E194:E196)</f>
        <v>35149.879999999997</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20513.5</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14636.38</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2150763.71</v>
      </c>
      <c r="E251" s="79">
        <f>+E252+E255-E264+E274+E291</f>
        <v>2160864.5900000003</v>
      </c>
      <c r="F251" s="71">
        <f t="shared" si="1"/>
        <v>100.46964154886176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2101036.19</v>
      </c>
      <c r="E252" s="79">
        <f>E253-E254</f>
        <v>2111238.1199999996</v>
      </c>
      <c r="F252" s="71">
        <f t="shared" si="1"/>
        <v>100.48556660035446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2101036.19</v>
      </c>
      <c r="E253" s="192">
        <v>2111238.1199999996</v>
      </c>
      <c r="F253" s="71">
        <f t="shared" si="1"/>
        <v>100.48556660035446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49727.519999999997</v>
      </c>
      <c r="E255" s="79">
        <f>E256-E260</f>
        <v>49626.470000000649</v>
      </c>
      <c r="F255" s="71">
        <f t="shared" si="1"/>
        <v>99.796792600959492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49727.519999999997</v>
      </c>
      <c r="E256" s="79">
        <f>SUM(E257:E259)</f>
        <v>49626.470000000649</v>
      </c>
      <c r="F256" s="71">
        <f t="shared" si="1"/>
        <v>99.796792600959492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49727.519999999997</v>
      </c>
      <c r="E257" s="192">
        <v>49626.470000000649</v>
      </c>
      <c r="F257" s="71">
        <f t="shared" si="1"/>
        <v>99.796792600959492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7">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327">
        <v>35149.879999999997</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32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9">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98">
    <cfRule type="cellIs" dxfId="22" priority="5" operator="lessThan">
      <formula>0</formula>
    </cfRule>
  </conditionalFormatting>
  <conditionalFormatting sqref="E381:E396 D300:E380">
    <cfRule type="cellIs" dxfId="21" priority="3" operator="lessThan">
      <formula>0</formula>
    </cfRule>
  </conditionalFormatting>
  <conditionalFormatting sqref="E397">
    <cfRule type="cellIs" dxfId="20" priority="4" operator="lessThan">
      <formula>-0.001</formula>
    </cfRule>
  </conditionalFormatting>
  <conditionalFormatting sqref="D381:D396">
    <cfRule type="cellIs" dxfId="19" priority="1" operator="lessThan">
      <formula>0</formula>
    </cfRule>
  </conditionalFormatting>
  <conditionalFormatting sqref="D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3" t="s">
        <v>2832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2217917.33</v>
      </c>
      <c r="E114" s="60">
        <f t="shared" si="22"/>
        <v>2716263.3699999996</v>
      </c>
      <c r="F114" s="45">
        <f t="shared" si="1"/>
        <v>122.46909897223264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2217917.33</v>
      </c>
      <c r="E115" s="60">
        <f t="shared" si="23"/>
        <v>2716263.3699999996</v>
      </c>
      <c r="F115" s="45">
        <f t="shared" si="1"/>
        <v>122.46909897223264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2217917.33</v>
      </c>
      <c r="E117" s="194">
        <v>2716263.3699999996</v>
      </c>
      <c r="F117" s="45">
        <f t="shared" si="1"/>
        <v>122.46909897223264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2217917.33</v>
      </c>
      <c r="E141" s="81">
        <f t="shared" si="28"/>
        <v>2716263.3699999996</v>
      </c>
      <c r="F141" s="61">
        <f t="shared" si="1"/>
        <v>122.46909897223264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3084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0" t="s">
        <v>3154</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0</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35149.879999999997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35149.879999999997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20513.5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14636.38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35149.879999999997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35149.879999999997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35149.879999999997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20513.5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20513.5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14636.38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14636.38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3154</v>
      </c>
      <c r="B1" s="388"/>
      <c r="C1" s="388"/>
      <c r="D1" s="388"/>
      <c r="E1" s="51" t="s">
        <v>3301</v>
      </c>
      <c r="F1" s="51"/>
      <c r="G1" s="51"/>
      <c r="H1" s="51"/>
      <c r="I1" s="51"/>
      <c r="J1" s="51"/>
      <c r="K1" s="51"/>
      <c r="L1" s="51"/>
      <c r="M1" s="51"/>
      <c r="N1" s="51"/>
      <c r="O1" s="51"/>
      <c r="P1" s="51"/>
    </row>
    <row r="2" spans="1:17" ht="37.5" customHeight="1" x14ac:dyDescent="0.2">
      <c r="A2" s="390" t="s">
        <v>3302</v>
      </c>
      <c r="B2" s="388"/>
      <c r="C2" s="388"/>
      <c r="D2" s="388"/>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12307</v>
      </c>
      <c r="P3" s="51"/>
    </row>
    <row r="4" spans="1:17" ht="19.5" customHeight="1" x14ac:dyDescent="0.2">
      <c r="A4" s="394" t="s">
        <v>3313</v>
      </c>
      <c r="B4" s="395"/>
      <c r="C4" s="39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1" t="s">
        <v>3335</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3654</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Paunović</cp:lastModifiedBy>
  <cp:lastPrinted>2025-11-26T12:43:51Z</cp:lastPrinted>
  <dcterms:created xsi:type="dcterms:W3CDTF">2022-04-01T05:14:30Z</dcterms:created>
  <dcterms:modified xsi:type="dcterms:W3CDTF">2026-02-19T07:05:19Z</dcterms:modified>
</cp:coreProperties>
</file>