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Josip\Desktop\"/>
    </mc:Choice>
  </mc:AlternateContent>
  <xr:revisionPtr revIDLastSave="0" documentId="13_ncr:1_{735A3E90-091C-4E82-B844-B2E32F61D7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F290" i="9"/>
  <c r="F289" i="9"/>
  <c r="H288" i="9"/>
  <c r="E288" i="9" s="1"/>
  <c r="B288" i="9" s="1"/>
  <c r="G288" i="9"/>
  <c r="F288" i="9"/>
  <c r="F287" i="9"/>
  <c r="F286" i="9"/>
  <c r="H285" i="9"/>
  <c r="G285" i="9"/>
  <c r="F285" i="9"/>
  <c r="H284" i="9"/>
  <c r="G284" i="9"/>
  <c r="F284" i="9"/>
  <c r="H283" i="9"/>
  <c r="G283" i="9"/>
  <c r="F283" i="9"/>
  <c r="F282" i="9"/>
  <c r="H281" i="9"/>
  <c r="G281" i="9"/>
  <c r="E281" i="9" s="1"/>
  <c r="B281" i="9" s="1"/>
  <c r="F281" i="9"/>
  <c r="H280" i="9"/>
  <c r="G280" i="9"/>
  <c r="E280" i="9" s="1"/>
  <c r="B280" i="9" s="1"/>
  <c r="F280" i="9"/>
  <c r="H279" i="9"/>
  <c r="E279" i="9" s="1"/>
  <c r="B279" i="9" s="1"/>
  <c r="G279" i="9"/>
  <c r="F279" i="9"/>
  <c r="F278" i="9"/>
  <c r="F277" i="9"/>
  <c r="F276" i="9"/>
  <c r="L274" i="9"/>
  <c r="F274" i="9" s="1"/>
  <c r="H274" i="9"/>
  <c r="I273" i="9"/>
  <c r="H273" i="9"/>
  <c r="E273" i="9" s="1"/>
  <c r="F273" i="9"/>
  <c r="E272" i="9"/>
  <c r="M271" i="9"/>
  <c r="L271" i="9"/>
  <c r="E271" i="9"/>
  <c r="M270" i="9"/>
  <c r="L270" i="9"/>
  <c r="F270" i="9"/>
  <c r="E270" i="9"/>
  <c r="B270" i="9" s="1"/>
  <c r="M269" i="9"/>
  <c r="L269" i="9"/>
  <c r="F269" i="9" s="1"/>
  <c r="E269" i="9"/>
  <c r="M268" i="9"/>
  <c r="L268" i="9"/>
  <c r="E268" i="9"/>
  <c r="M267" i="9"/>
  <c r="L267" i="9"/>
  <c r="E267" i="9"/>
  <c r="M266" i="9"/>
  <c r="L266" i="9"/>
  <c r="F266" i="9"/>
  <c r="E266" i="9"/>
  <c r="B266" i="9" s="1"/>
  <c r="M265" i="9"/>
  <c r="L265" i="9"/>
  <c r="F265" i="9" s="1"/>
  <c r="E265" i="9"/>
  <c r="M264" i="9"/>
  <c r="L264" i="9"/>
  <c r="E264" i="9"/>
  <c r="M263" i="9"/>
  <c r="L263" i="9"/>
  <c r="E263" i="9"/>
  <c r="M262" i="9"/>
  <c r="L262" i="9"/>
  <c r="F262" i="9"/>
  <c r="E262" i="9"/>
  <c r="B262" i="9" s="1"/>
  <c r="M261" i="9"/>
  <c r="L261" i="9"/>
  <c r="F261" i="9" s="1"/>
  <c r="E261" i="9"/>
  <c r="M260" i="9"/>
  <c r="L260" i="9"/>
  <c r="E260" i="9"/>
  <c r="M259" i="9"/>
  <c r="L259" i="9"/>
  <c r="E259" i="9"/>
  <c r="M258" i="9"/>
  <c r="L258" i="9"/>
  <c r="F258" i="9"/>
  <c r="E258" i="9"/>
  <c r="B258" i="9" s="1"/>
  <c r="M257" i="9"/>
  <c r="L257" i="9"/>
  <c r="F257" i="9" s="1"/>
  <c r="E257" i="9"/>
  <c r="M256" i="9"/>
  <c r="L256" i="9"/>
  <c r="E256" i="9"/>
  <c r="M255" i="9"/>
  <c r="L255" i="9"/>
  <c r="E255" i="9"/>
  <c r="M254" i="9"/>
  <c r="L254" i="9"/>
  <c r="F254" i="9"/>
  <c r="E254" i="9"/>
  <c r="B254" i="9" s="1"/>
  <c r="M253" i="9"/>
  <c r="L253" i="9"/>
  <c r="F253" i="9" s="1"/>
  <c r="E253" i="9"/>
  <c r="M252" i="9"/>
  <c r="L252" i="9"/>
  <c r="E252" i="9"/>
  <c r="M251" i="9"/>
  <c r="L251" i="9"/>
  <c r="E251" i="9"/>
  <c r="M250" i="9"/>
  <c r="L250" i="9"/>
  <c r="F250" i="9"/>
  <c r="E250" i="9"/>
  <c r="B250" i="9" s="1"/>
  <c r="M249" i="9"/>
  <c r="L249" i="9"/>
  <c r="F249" i="9" s="1"/>
  <c r="E249" i="9"/>
  <c r="M248" i="9"/>
  <c r="L248" i="9"/>
  <c r="E248" i="9"/>
  <c r="M247" i="9"/>
  <c r="L247" i="9"/>
  <c r="E247" i="9"/>
  <c r="M246" i="9"/>
  <c r="L246" i="9"/>
  <c r="F246" i="9"/>
  <c r="E246" i="9"/>
  <c r="B246" i="9" s="1"/>
  <c r="M245" i="9"/>
  <c r="L245" i="9"/>
  <c r="F245" i="9" s="1"/>
  <c r="E245" i="9"/>
  <c r="M244" i="9"/>
  <c r="L244" i="9"/>
  <c r="E244" i="9"/>
  <c r="M243" i="9"/>
  <c r="L243" i="9"/>
  <c r="E243" i="9"/>
  <c r="M242" i="9"/>
  <c r="L242" i="9"/>
  <c r="F242" i="9"/>
  <c r="E242" i="9"/>
  <c r="B242" i="9" s="1"/>
  <c r="M241" i="9"/>
  <c r="L241" i="9"/>
  <c r="F241" i="9" s="1"/>
  <c r="E241" i="9"/>
  <c r="M240" i="9"/>
  <c r="L240" i="9"/>
  <c r="E240" i="9"/>
  <c r="M239" i="9"/>
  <c r="L239" i="9"/>
  <c r="E239" i="9"/>
  <c r="M238" i="9"/>
  <c r="L238" i="9"/>
  <c r="F238" i="9"/>
  <c r="E238" i="9"/>
  <c r="B238" i="9" s="1"/>
  <c r="M237" i="9"/>
  <c r="L237" i="9"/>
  <c r="F237" i="9" s="1"/>
  <c r="E237" i="9"/>
  <c r="M236" i="9"/>
  <c r="L236" i="9"/>
  <c r="E236" i="9"/>
  <c r="M235" i="9"/>
  <c r="L235" i="9"/>
  <c r="E235" i="9"/>
  <c r="M234" i="9"/>
  <c r="L234" i="9"/>
  <c r="F234" i="9"/>
  <c r="E234" i="9"/>
  <c r="B234" i="9" s="1"/>
  <c r="M233" i="9"/>
  <c r="L233" i="9"/>
  <c r="F233" i="9" s="1"/>
  <c r="E233" i="9"/>
  <c r="M232" i="9"/>
  <c r="L232" i="9"/>
  <c r="E232" i="9"/>
  <c r="M231" i="9"/>
  <c r="L231" i="9"/>
  <c r="E231" i="9"/>
  <c r="M230" i="9"/>
  <c r="L230" i="9"/>
  <c r="F230" i="9"/>
  <c r="E230" i="9"/>
  <c r="B230" i="9" s="1"/>
  <c r="M229" i="9"/>
  <c r="L229" i="9"/>
  <c r="F229" i="9" s="1"/>
  <c r="E229" i="9"/>
  <c r="M228" i="9"/>
  <c r="L228" i="9"/>
  <c r="E228" i="9"/>
  <c r="M227" i="9"/>
  <c r="L227" i="9"/>
  <c r="E227" i="9"/>
  <c r="M226" i="9"/>
  <c r="L226" i="9"/>
  <c r="F226" i="9"/>
  <c r="E226" i="9"/>
  <c r="B226" i="9" s="1"/>
  <c r="H225" i="9"/>
  <c r="G225" i="9"/>
  <c r="E225" i="9" s="1"/>
  <c r="B225" i="9" s="1"/>
  <c r="F225" i="9"/>
  <c r="M224" i="9"/>
  <c r="L224" i="9"/>
  <c r="F224" i="9" s="1"/>
  <c r="B224" i="9" s="1"/>
  <c r="E224" i="9"/>
  <c r="M223" i="9"/>
  <c r="L223" i="9"/>
  <c r="F223" i="9" s="1"/>
  <c r="E223" i="9"/>
  <c r="M222" i="9"/>
  <c r="F222" i="9" s="1"/>
  <c r="L222" i="9"/>
  <c r="E222" i="9"/>
  <c r="M221" i="9"/>
  <c r="L221" i="9"/>
  <c r="F221" i="9" s="1"/>
  <c r="B221" i="9" s="1"/>
  <c r="E221" i="9"/>
  <c r="M220" i="9"/>
  <c r="L220" i="9"/>
  <c r="E220" i="9"/>
  <c r="M219" i="9"/>
  <c r="L219" i="9"/>
  <c r="E219" i="9"/>
  <c r="M218" i="9"/>
  <c r="L218" i="9"/>
  <c r="F218" i="9"/>
  <c r="E218" i="9"/>
  <c r="M217" i="9"/>
  <c r="L217" i="9"/>
  <c r="F217" i="9" s="1"/>
  <c r="B217" i="9" s="1"/>
  <c r="E217" i="9"/>
  <c r="M216" i="9"/>
  <c r="L216" i="9"/>
  <c r="E216" i="9"/>
  <c r="M215" i="9"/>
  <c r="F215" i="9" s="1"/>
  <c r="L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H155" i="9"/>
  <c r="G155" i="9"/>
  <c r="E155" i="9" s="1"/>
  <c r="B155" i="9" s="1"/>
  <c r="F155" i="9"/>
  <c r="H154" i="9"/>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E117" i="9" s="1"/>
  <c r="B117" i="9" s="1"/>
  <c r="G117" i="9"/>
  <c r="F117" i="9"/>
  <c r="H116" i="9"/>
  <c r="G116" i="9"/>
  <c r="F116" i="9"/>
  <c r="E116" i="9"/>
  <c r="B116" i="9" s="1"/>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E110" i="9" s="1"/>
  <c r="B110" i="9" s="1"/>
  <c r="F110" i="9"/>
  <c r="H109" i="9"/>
  <c r="E109" i="9" s="1"/>
  <c r="G109" i="9"/>
  <c r="F109" i="9"/>
  <c r="B109" i="9"/>
  <c r="H108" i="9"/>
  <c r="G108" i="9"/>
  <c r="F108" i="9"/>
  <c r="E108" i="9"/>
  <c r="B108" i="9" s="1"/>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E102" i="9" s="1"/>
  <c r="B102" i="9" s="1"/>
  <c r="F102" i="9"/>
  <c r="H101" i="9"/>
  <c r="G101" i="9"/>
  <c r="F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F71" i="9"/>
  <c r="E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B47" i="9" s="1"/>
  <c r="F47" i="9"/>
  <c r="H46" i="9"/>
  <c r="G46" i="9"/>
  <c r="F46" i="9"/>
  <c r="H45" i="9"/>
  <c r="E45" i="9" s="1"/>
  <c r="G45" i="9"/>
  <c r="F45" i="9"/>
  <c r="B45" i="9"/>
  <c r="H44" i="9"/>
  <c r="G44" i="9"/>
  <c r="F44" i="9"/>
  <c r="H43" i="9"/>
  <c r="G43" i="9"/>
  <c r="F43" i="9"/>
  <c r="H42" i="9"/>
  <c r="G42" i="9"/>
  <c r="E42" i="9" s="1"/>
  <c r="B42" i="9" s="1"/>
  <c r="F42" i="9"/>
  <c r="H41" i="9"/>
  <c r="G41" i="9"/>
  <c r="F41" i="9"/>
  <c r="H40" i="9"/>
  <c r="G40" i="9"/>
  <c r="F40" i="9"/>
  <c r="E40" i="9"/>
  <c r="B40" i="9" s="1"/>
  <c r="H39" i="9"/>
  <c r="G39" i="9"/>
  <c r="F39" i="9"/>
  <c r="H38" i="9"/>
  <c r="G38" i="9"/>
  <c r="E38" i="9" s="1"/>
  <c r="B38" i="9" s="1"/>
  <c r="F38" i="9"/>
  <c r="H37" i="9"/>
  <c r="E37" i="9" s="1"/>
  <c r="G37" i="9"/>
  <c r="F37" i="9"/>
  <c r="B37" i="9"/>
  <c r="H36" i="9"/>
  <c r="G36" i="9"/>
  <c r="F36" i="9"/>
  <c r="E36" i="9"/>
  <c r="B36" i="9" s="1"/>
  <c r="H35" i="9"/>
  <c r="G35" i="9"/>
  <c r="E35" i="9" s="1"/>
  <c r="B35" i="9" s="1"/>
  <c r="F35" i="9"/>
  <c r="H34" i="9"/>
  <c r="G34" i="9"/>
  <c r="E34" i="9" s="1"/>
  <c r="B34" i="9" s="1"/>
  <c r="F34" i="9"/>
  <c r="H33" i="9"/>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E26" i="9" s="1"/>
  <c r="B26" i="9" s="1"/>
  <c r="F26" i="9"/>
  <c r="H25" i="9"/>
  <c r="E25" i="9" s="1"/>
  <c r="G25" i="9"/>
  <c r="F25" i="9"/>
  <c r="B25" i="9"/>
  <c r="H24" i="9"/>
  <c r="G24" i="9"/>
  <c r="F24" i="9"/>
  <c r="E24" i="9"/>
  <c r="B24" i="9" s="1"/>
  <c r="H23" i="9"/>
  <c r="G23" i="9"/>
  <c r="E23" i="9" s="1"/>
  <c r="F23" i="9"/>
  <c r="H22" i="9"/>
  <c r="G22" i="9"/>
  <c r="F22" i="9"/>
  <c r="H21" i="9"/>
  <c r="G21" i="9"/>
  <c r="F21" i="9"/>
  <c r="F20" i="9"/>
  <c r="F4" i="9"/>
  <c r="O3" i="9"/>
  <c r="G274" i="9" s="1"/>
  <c r="E274" i="9" s="1"/>
  <c r="B274" i="9" s="1"/>
  <c r="I3" i="9"/>
  <c r="H3" i="9"/>
  <c r="G3" i="9"/>
  <c r="D101" i="8"/>
  <c r="D95" i="8"/>
  <c r="D90" i="8"/>
  <c r="D85" i="8"/>
  <c r="D80" i="8"/>
  <c r="D75" i="8"/>
  <c r="D70" i="8"/>
  <c r="D65" i="8"/>
  <c r="D60" i="8"/>
  <c r="D55" i="8"/>
  <c r="D50" i="8"/>
  <c r="D49" i="8" s="1"/>
  <c r="C1524" i="1" s="1"/>
  <c r="D44" i="8"/>
  <c r="D36" i="8"/>
  <c r="D26" i="8"/>
  <c r="D24" i="8" s="1"/>
  <c r="D18" i="8"/>
  <c r="D8" i="8"/>
  <c r="D6" i="8" s="1"/>
  <c r="C1481" i="1" s="1"/>
  <c r="H1481" i="1" s="1"/>
  <c r="E44" i="7"/>
  <c r="D44" i="7"/>
  <c r="E39" i="7"/>
  <c r="D39" i="7"/>
  <c r="D38" i="7" s="1"/>
  <c r="E38" i="7"/>
  <c r="E30" i="7"/>
  <c r="D30" i="7"/>
  <c r="E23" i="7"/>
  <c r="E22" i="7" s="1"/>
  <c r="D23" i="7"/>
  <c r="D22"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H289"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E515" i="4" s="1"/>
  <c r="D509" i="1" s="1"/>
  <c r="D519" i="4"/>
  <c r="F519" i="4" s="1"/>
  <c r="F518" i="4"/>
  <c r="F517" i="4"/>
  <c r="F516"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75" i="1" s="1"/>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F417" i="4" s="1"/>
  <c r="E416" i="4"/>
  <c r="D416" i="4"/>
  <c r="D643" i="4" s="1"/>
  <c r="F411" i="4"/>
  <c r="F410" i="4"/>
  <c r="F409" i="4"/>
  <c r="F406" i="4"/>
  <c r="F405" i="4"/>
  <c r="F404" i="4"/>
  <c r="F403" i="4"/>
  <c r="E402" i="4"/>
  <c r="D397" i="1" s="1"/>
  <c r="H397" i="1" s="1"/>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3" i="1" s="1"/>
  <c r="D388" i="4"/>
  <c r="F388" i="4" s="1"/>
  <c r="F387" i="4"/>
  <c r="F386" i="4"/>
  <c r="F385" i="4"/>
  <c r="F384" i="4"/>
  <c r="E383" i="4"/>
  <c r="D378" i="1" s="1"/>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D125" i="4"/>
  <c r="D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C1504" i="1"/>
  <c r="G1504" i="1" s="1"/>
  <c r="H1503" i="1"/>
  <c r="G1503" i="1"/>
  <c r="C1503" i="1"/>
  <c r="C1502" i="1"/>
  <c r="C1501" i="1"/>
  <c r="H1501" i="1" s="1"/>
  <c r="H1500" i="1"/>
  <c r="C1500" i="1"/>
  <c r="G1500" i="1" s="1"/>
  <c r="H1499" i="1"/>
  <c r="G1499" i="1"/>
  <c r="C1499" i="1"/>
  <c r="C1498" i="1"/>
  <c r="C1497" i="1"/>
  <c r="H1497" i="1" s="1"/>
  <c r="H1496" i="1"/>
  <c r="C1496" i="1"/>
  <c r="G1496" i="1" s="1"/>
  <c r="H1495" i="1"/>
  <c r="G1495" i="1"/>
  <c r="C1495" i="1"/>
  <c r="C1494" i="1"/>
  <c r="C1493" i="1"/>
  <c r="H1493" i="1" s="1"/>
  <c r="H1492" i="1"/>
  <c r="C1492" i="1"/>
  <c r="G1492" i="1" s="1"/>
  <c r="H1491" i="1"/>
  <c r="G1491" i="1"/>
  <c r="C1491" i="1"/>
  <c r="C1490" i="1"/>
  <c r="C1489" i="1"/>
  <c r="H1489" i="1" s="1"/>
  <c r="H1488" i="1"/>
  <c r="C1488" i="1"/>
  <c r="G1488" i="1" s="1"/>
  <c r="H1487" i="1"/>
  <c r="G1487" i="1"/>
  <c r="C1487" i="1"/>
  <c r="C1486" i="1"/>
  <c r="C1485" i="1"/>
  <c r="H1485" i="1" s="1"/>
  <c r="C1484" i="1"/>
  <c r="G1484" i="1" s="1"/>
  <c r="C1483" i="1"/>
  <c r="H1483" i="1" s="1"/>
  <c r="C1482"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D1460" i="1"/>
  <c r="C1460" i="1"/>
  <c r="J1460" i="1" s="1"/>
  <c r="D1459" i="1"/>
  <c r="C1459" i="1"/>
  <c r="J1459" i="1" s="1"/>
  <c r="H1458" i="1"/>
  <c r="G1458" i="1"/>
  <c r="D1458" i="1"/>
  <c r="C1458" i="1"/>
  <c r="J1458" i="1" s="1"/>
  <c r="D1457" i="1"/>
  <c r="C1457" i="1"/>
  <c r="H1456" i="1"/>
  <c r="G1456" i="1"/>
  <c r="D1456" i="1"/>
  <c r="C1456" i="1"/>
  <c r="J1456" i="1" s="1"/>
  <c r="D1455" i="1"/>
  <c r="C1455" i="1"/>
  <c r="J1455" i="1" s="1"/>
  <c r="D1454" i="1"/>
  <c r="C1454" i="1"/>
  <c r="D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D1444" i="1"/>
  <c r="J1444" i="1" s="1"/>
  <c r="C1444" i="1"/>
  <c r="H1444" i="1" s="1"/>
  <c r="H1443" i="1"/>
  <c r="G1443" i="1"/>
  <c r="D1443" i="1"/>
  <c r="J1443" i="1" s="1"/>
  <c r="C1443" i="1"/>
  <c r="J1442" i="1"/>
  <c r="D1442" i="1"/>
  <c r="C1442" i="1"/>
  <c r="H1442" i="1" s="1"/>
  <c r="H1441" i="1"/>
  <c r="G1441" i="1"/>
  <c r="I1441" i="1" s="1"/>
  <c r="D1441" i="1"/>
  <c r="J1441" i="1" s="1"/>
  <c r="C1441" i="1"/>
  <c r="D1440" i="1"/>
  <c r="J1440" i="1" s="1"/>
  <c r="C1440" i="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D765" i="1"/>
  <c r="C765" i="1"/>
  <c r="G765" i="1" s="1"/>
  <c r="D764" i="1"/>
  <c r="C764"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G747" i="1" s="1"/>
  <c r="H746" i="1"/>
  <c r="D746" i="1"/>
  <c r="C746" i="1"/>
  <c r="G746" i="1" s="1"/>
  <c r="H745" i="1"/>
  <c r="D745" i="1"/>
  <c r="C745" i="1"/>
  <c r="G745" i="1" s="1"/>
  <c r="D744" i="1"/>
  <c r="C744" i="1"/>
  <c r="D743" i="1"/>
  <c r="C743" i="1"/>
  <c r="G743" i="1" s="1"/>
  <c r="H742" i="1"/>
  <c r="D742" i="1"/>
  <c r="C742" i="1"/>
  <c r="G742" i="1" s="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C647" i="1"/>
  <c r="H646" i="1"/>
  <c r="G646" i="1"/>
  <c r="D646" i="1"/>
  <c r="C646" i="1"/>
  <c r="D645" i="1"/>
  <c r="C645" i="1"/>
  <c r="D644" i="1"/>
  <c r="C644" i="1"/>
  <c r="D643" i="1"/>
  <c r="C643" i="1"/>
  <c r="H642" i="1"/>
  <c r="D642" i="1"/>
  <c r="G642" i="1" s="1"/>
  <c r="C642" i="1"/>
  <c r="H641" i="1"/>
  <c r="G641" i="1"/>
  <c r="D641" i="1"/>
  <c r="C641" i="1"/>
  <c r="H632" i="1"/>
  <c r="D632" i="1"/>
  <c r="C632" i="1"/>
  <c r="G632" i="1" s="1"/>
  <c r="H631" i="1"/>
  <c r="D631" i="1"/>
  <c r="C631" i="1"/>
  <c r="G631" i="1" s="1"/>
  <c r="H628" i="1"/>
  <c r="G628" i="1"/>
  <c r="D628" i="1"/>
  <c r="C628" i="1"/>
  <c r="H627" i="1"/>
  <c r="G627" i="1"/>
  <c r="D627" i="1"/>
  <c r="C627" i="1"/>
  <c r="H626" i="1"/>
  <c r="G626" i="1"/>
  <c r="D626" i="1"/>
  <c r="C626" i="1"/>
  <c r="H625" i="1"/>
  <c r="G625" i="1"/>
  <c r="D625" i="1"/>
  <c r="C625" i="1"/>
  <c r="H624" i="1"/>
  <c r="G624" i="1"/>
  <c r="D624" i="1"/>
  <c r="C624" i="1"/>
  <c r="C623" i="1"/>
  <c r="D622" i="1"/>
  <c r="C622" i="1"/>
  <c r="D621" i="1"/>
  <c r="C621" i="1"/>
  <c r="D620" i="1"/>
  <c r="C620" i="1"/>
  <c r="C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C475" i="1"/>
  <c r="D474" i="1"/>
  <c r="C474" i="1"/>
  <c r="D473" i="1"/>
  <c r="C473" i="1"/>
  <c r="D472" i="1"/>
  <c r="C472" i="1"/>
  <c r="D471" i="1"/>
  <c r="C471" i="1"/>
  <c r="D470" i="1"/>
  <c r="C470" i="1"/>
  <c r="D469" i="1"/>
  <c r="C469" i="1"/>
  <c r="D468" i="1"/>
  <c r="C468" i="1"/>
  <c r="D467" i="1"/>
  <c r="C467" i="1"/>
  <c r="C466" i="1"/>
  <c r="H465" i="1"/>
  <c r="D465" i="1"/>
  <c r="C465" i="1"/>
  <c r="G465" i="1" s="1"/>
  <c r="H464" i="1"/>
  <c r="D464" i="1"/>
  <c r="C464" i="1"/>
  <c r="G464" i="1" s="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C412" i="1"/>
  <c r="D411" i="1"/>
  <c r="D406" i="1"/>
  <c r="C406" i="1"/>
  <c r="D405" i="1"/>
  <c r="C405" i="1"/>
  <c r="D404" i="1"/>
  <c r="C404" i="1"/>
  <c r="H401" i="1"/>
  <c r="G401" i="1"/>
  <c r="D401" i="1"/>
  <c r="C401" i="1"/>
  <c r="H400" i="1"/>
  <c r="G400" i="1"/>
  <c r="D400" i="1"/>
  <c r="C400" i="1"/>
  <c r="H399" i="1"/>
  <c r="G399" i="1"/>
  <c r="D399" i="1"/>
  <c r="C399" i="1"/>
  <c r="D398" i="1"/>
  <c r="H398" i="1" s="1"/>
  <c r="C398" i="1"/>
  <c r="G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D382" i="1"/>
  <c r="C382" i="1"/>
  <c r="D381" i="1"/>
  <c r="C381" i="1"/>
  <c r="D380" i="1"/>
  <c r="C380" i="1"/>
  <c r="D379" i="1"/>
  <c r="C379"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D291" i="1"/>
  <c r="C291" i="1"/>
  <c r="D290" i="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C221" i="1"/>
  <c r="C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D207" i="1"/>
  <c r="C207" i="1"/>
  <c r="G207" i="1" s="1"/>
  <c r="D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D188" i="1"/>
  <c r="C188" i="1"/>
  <c r="D187" i="1"/>
  <c r="H187" i="1" s="1"/>
  <c r="C187" i="1"/>
  <c r="H186" i="1"/>
  <c r="D186" i="1"/>
  <c r="C186" i="1"/>
  <c r="H185" i="1"/>
  <c r="D185" i="1"/>
  <c r="C185" i="1"/>
  <c r="G185" i="1" s="1"/>
  <c r="C184" i="1"/>
  <c r="D183" i="1"/>
  <c r="C183" i="1"/>
  <c r="G183" i="1" s="1"/>
  <c r="D182" i="1"/>
  <c r="C182" i="1"/>
  <c r="G182" i="1" s="1"/>
  <c r="D181" i="1"/>
  <c r="H181" i="1" s="1"/>
  <c r="C181" i="1"/>
  <c r="H180" i="1"/>
  <c r="D180" i="1"/>
  <c r="C180" i="1"/>
  <c r="G180" i="1" s="1"/>
  <c r="D179" i="1"/>
  <c r="C179" i="1"/>
  <c r="G179" i="1" s="1"/>
  <c r="D178" i="1"/>
  <c r="C178" i="1"/>
  <c r="G178" i="1" s="1"/>
  <c r="D177" i="1"/>
  <c r="H177" i="1" s="1"/>
  <c r="C177" i="1"/>
  <c r="G177" i="1" s="1"/>
  <c r="H176" i="1"/>
  <c r="D176" i="1"/>
  <c r="C176" i="1"/>
  <c r="G176" i="1" s="1"/>
  <c r="D175" i="1"/>
  <c r="C175" i="1"/>
  <c r="D174" i="1"/>
  <c r="C174" i="1"/>
  <c r="H172" i="1"/>
  <c r="D172" i="1"/>
  <c r="C172" i="1"/>
  <c r="G172" i="1" s="1"/>
  <c r="H171" i="1"/>
  <c r="D171" i="1"/>
  <c r="C171" i="1"/>
  <c r="G171" i="1" s="1"/>
  <c r="H170" i="1"/>
  <c r="D170" i="1"/>
  <c r="C170" i="1"/>
  <c r="G170" i="1" s="1"/>
  <c r="D169" i="1"/>
  <c r="H169" i="1" s="1"/>
  <c r="C169" i="1"/>
  <c r="D168" i="1"/>
  <c r="H168" i="1" s="1"/>
  <c r="C168" i="1"/>
  <c r="D167" i="1"/>
  <c r="C167" i="1"/>
  <c r="D166" i="1"/>
  <c r="C166" i="1"/>
  <c r="C165" i="1"/>
  <c r="H164" i="1"/>
  <c r="D164" i="1"/>
  <c r="C164" i="1"/>
  <c r="G164" i="1" s="1"/>
  <c r="D163" i="1"/>
  <c r="C163" i="1"/>
  <c r="G163" i="1" s="1"/>
  <c r="D162" i="1"/>
  <c r="C162" i="1"/>
  <c r="G162" i="1" s="1"/>
  <c r="D161" i="1"/>
  <c r="H161" i="1" s="1"/>
  <c r="C161" i="1"/>
  <c r="C160" i="1"/>
  <c r="H158" i="1"/>
  <c r="D158" i="1"/>
  <c r="C158" i="1"/>
  <c r="G158" i="1" s="1"/>
  <c r="D157" i="1"/>
  <c r="C157" i="1"/>
  <c r="H156" i="1"/>
  <c r="D156" i="1"/>
  <c r="C156" i="1"/>
  <c r="G156" i="1" s="1"/>
  <c r="C155" i="1"/>
  <c r="D154" i="1"/>
  <c r="H154" i="1" s="1"/>
  <c r="C154" i="1"/>
  <c r="H153" i="1"/>
  <c r="D153" i="1"/>
  <c r="C153" i="1"/>
  <c r="G153" i="1" s="1"/>
  <c r="H152" i="1"/>
  <c r="D152" i="1"/>
  <c r="C152" i="1"/>
  <c r="G152" i="1" s="1"/>
  <c r="H151" i="1"/>
  <c r="D151" i="1"/>
  <c r="C151" i="1"/>
  <c r="G151" i="1" s="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C131" i="1"/>
  <c r="C130" i="1"/>
  <c r="H128" i="1"/>
  <c r="G128" i="1"/>
  <c r="D128" i="1"/>
  <c r="C128" i="1"/>
  <c r="H127" i="1"/>
  <c r="G127" i="1"/>
  <c r="D127" i="1"/>
  <c r="C127" i="1"/>
  <c r="H126" i="1"/>
  <c r="G126" i="1"/>
  <c r="D126" i="1"/>
  <c r="C126" i="1"/>
  <c r="D125" i="1"/>
  <c r="C125" i="1"/>
  <c r="H125" i="1" s="1"/>
  <c r="H124" i="1"/>
  <c r="G124" i="1"/>
  <c r="D124" i="1"/>
  <c r="C124" i="1"/>
  <c r="D123" i="1"/>
  <c r="C123" i="1"/>
  <c r="G123" i="1" s="1"/>
  <c r="H122" i="1"/>
  <c r="G122" i="1"/>
  <c r="D122" i="1"/>
  <c r="C122" i="1"/>
  <c r="D121" i="1"/>
  <c r="C121" i="1"/>
  <c r="G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G79" i="1" s="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H66" i="1"/>
  <c r="G66" i="1"/>
  <c r="D66" i="1"/>
  <c r="C66" i="1"/>
  <c r="H65" i="1"/>
  <c r="D65" i="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643" i="1" l="1"/>
  <c r="H645" i="1"/>
  <c r="E284" i="9"/>
  <c r="B284" i="9" s="1"/>
  <c r="E283" i="9"/>
  <c r="H644" i="1"/>
  <c r="G168" i="1"/>
  <c r="F216" i="9"/>
  <c r="B216" i="9" s="1"/>
  <c r="G1483" i="1"/>
  <c r="H1484" i="1"/>
  <c r="H1480" i="1"/>
  <c r="H719" i="1"/>
  <c r="H647" i="1"/>
  <c r="H649" i="1"/>
  <c r="E22" i="9"/>
  <c r="B22" i="9" s="1"/>
  <c r="F652" i="4"/>
  <c r="G398" i="1"/>
  <c r="F383" i="4"/>
  <c r="E643" i="4"/>
  <c r="D637" i="1" s="1"/>
  <c r="F210" i="4"/>
  <c r="G188" i="1"/>
  <c r="G187" i="1"/>
  <c r="G184" i="1"/>
  <c r="E46" i="9"/>
  <c r="B46" i="9" s="1"/>
  <c r="G186" i="1"/>
  <c r="E44" i="9"/>
  <c r="B44" i="9" s="1"/>
  <c r="F220" i="9"/>
  <c r="B220" i="9" s="1"/>
  <c r="G181" i="1"/>
  <c r="E43" i="9"/>
  <c r="B43" i="9" s="1"/>
  <c r="G175" i="1"/>
  <c r="G174" i="1"/>
  <c r="F177" i="4"/>
  <c r="D165" i="1"/>
  <c r="H165" i="1" s="1"/>
  <c r="G169" i="1"/>
  <c r="E163" i="4"/>
  <c r="D159" i="1" s="1"/>
  <c r="G167" i="1"/>
  <c r="G166" i="1"/>
  <c r="D160" i="1"/>
  <c r="H160" i="1" s="1"/>
  <c r="F164" i="4"/>
  <c r="G161" i="1"/>
  <c r="E152" i="4"/>
  <c r="D148" i="1" s="1"/>
  <c r="F159" i="4"/>
  <c r="G155" i="1"/>
  <c r="G157" i="1"/>
  <c r="E39" i="9"/>
  <c r="B39" i="9" s="1"/>
  <c r="G154" i="1"/>
  <c r="G149" i="1"/>
  <c r="D149" i="1"/>
  <c r="F152" i="4"/>
  <c r="F153" i="4"/>
  <c r="G148" i="1"/>
  <c r="G150" i="1"/>
  <c r="G131" i="1"/>
  <c r="D130" i="1"/>
  <c r="G81" i="1"/>
  <c r="F83" i="4"/>
  <c r="G65" i="1"/>
  <c r="G719" i="1"/>
  <c r="G668" i="1"/>
  <c r="E21" i="9"/>
  <c r="B21" i="9" s="1"/>
  <c r="G647" i="1"/>
  <c r="G648" i="1"/>
  <c r="G649" i="1"/>
  <c r="G643" i="1"/>
  <c r="G644" i="1"/>
  <c r="G645" i="1"/>
  <c r="C378" i="1"/>
  <c r="D363" i="4"/>
  <c r="C206" i="1"/>
  <c r="H207" i="1"/>
  <c r="H184" i="1"/>
  <c r="H188" i="1"/>
  <c r="C173" i="1"/>
  <c r="H175" i="1"/>
  <c r="H179" i="1"/>
  <c r="H183" i="1"/>
  <c r="F219" i="9"/>
  <c r="B219" i="9" s="1"/>
  <c r="H174" i="1"/>
  <c r="H178" i="1"/>
  <c r="H182" i="1"/>
  <c r="E41" i="9"/>
  <c r="B41" i="9" s="1"/>
  <c r="H167" i="1"/>
  <c r="H166" i="1"/>
  <c r="H163" i="1"/>
  <c r="H162" i="1"/>
  <c r="H155" i="1"/>
  <c r="H148" i="1"/>
  <c r="H157" i="1"/>
  <c r="H150" i="1"/>
  <c r="H149" i="1"/>
  <c r="G125" i="1"/>
  <c r="H79" i="1"/>
  <c r="H81" i="1"/>
  <c r="G64" i="1"/>
  <c r="C411" i="1"/>
  <c r="D644" i="4"/>
  <c r="G70" i="1"/>
  <c r="C78" i="1"/>
  <c r="F124" i="4"/>
  <c r="C120" i="1"/>
  <c r="H121" i="1"/>
  <c r="H123" i="1"/>
  <c r="F125" i="4"/>
  <c r="G71" i="1"/>
  <c r="E33" i="9"/>
  <c r="B33" i="9" s="1"/>
  <c r="E29" i="9"/>
  <c r="B29" i="9" s="1"/>
  <c r="H411" i="1"/>
  <c r="G411" i="1"/>
  <c r="H525" i="1"/>
  <c r="G525" i="1"/>
  <c r="H529" i="1"/>
  <c r="G529" i="1"/>
  <c r="H533" i="1"/>
  <c r="G533" i="1"/>
  <c r="H535" i="1"/>
  <c r="G535" i="1"/>
  <c r="H5" i="1"/>
  <c r="G5" i="1"/>
  <c r="H7" i="1"/>
  <c r="G7"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289" i="1"/>
  <c r="G289" i="1"/>
  <c r="H291" i="1"/>
  <c r="G291" i="1"/>
  <c r="H360" i="1"/>
  <c r="G360" i="1"/>
  <c r="H362" i="1"/>
  <c r="G362" i="1"/>
  <c r="H364" i="1"/>
  <c r="G364" i="1"/>
  <c r="H366" i="1"/>
  <c r="G366" i="1"/>
  <c r="H368" i="1"/>
  <c r="G368" i="1"/>
  <c r="H370" i="1"/>
  <c r="G370" i="1"/>
  <c r="H372" i="1"/>
  <c r="G372" i="1"/>
  <c r="H374" i="1"/>
  <c r="G374" i="1"/>
  <c r="H376" i="1"/>
  <c r="G376" i="1"/>
  <c r="H378" i="1"/>
  <c r="G378" i="1"/>
  <c r="H380" i="1"/>
  <c r="G380" i="1"/>
  <c r="H382" i="1"/>
  <c r="G382" i="1"/>
  <c r="H405" i="1"/>
  <c r="G405" i="1"/>
  <c r="H467" i="1"/>
  <c r="G467" i="1"/>
  <c r="H469" i="1"/>
  <c r="G469" i="1"/>
  <c r="H471" i="1"/>
  <c r="G471" i="1"/>
  <c r="H473" i="1"/>
  <c r="G473" i="1"/>
  <c r="H475" i="1"/>
  <c r="G475" i="1"/>
  <c r="H620" i="1"/>
  <c r="G620" i="1"/>
  <c r="H622" i="1"/>
  <c r="G622" i="1"/>
  <c r="G744" i="1"/>
  <c r="H744" i="1"/>
  <c r="G752" i="1"/>
  <c r="H752" i="1"/>
  <c r="G760" i="1"/>
  <c r="H760" i="1"/>
  <c r="G768" i="1"/>
  <c r="H768" i="1"/>
  <c r="G776" i="1"/>
  <c r="H776" i="1"/>
  <c r="G784" i="1"/>
  <c r="H784" i="1"/>
  <c r="G792" i="1"/>
  <c r="H792" i="1"/>
  <c r="H1486" i="1"/>
  <c r="G1486" i="1"/>
  <c r="H1502" i="1"/>
  <c r="G1502" i="1"/>
  <c r="D3" i="1"/>
  <c r="E224" i="4"/>
  <c r="D221" i="1"/>
  <c r="F252" i="4"/>
  <c r="C248" i="1"/>
  <c r="D245" i="5"/>
  <c r="F250" i="5"/>
  <c r="C1227" i="1"/>
  <c r="E114" i="6"/>
  <c r="D1409" i="1"/>
  <c r="H30" i="3"/>
  <c r="C1453" i="1"/>
  <c r="G1524" i="1"/>
  <c r="H1524" i="1"/>
  <c r="H9" i="1"/>
  <c r="G9" i="1"/>
  <c r="H221" i="1"/>
  <c r="G221" i="1"/>
  <c r="H412" i="1"/>
  <c r="G412" i="1"/>
  <c r="H524" i="1"/>
  <c r="G524" i="1"/>
  <c r="H526" i="1"/>
  <c r="G526" i="1"/>
  <c r="H528" i="1"/>
  <c r="G528" i="1"/>
  <c r="H530" i="1"/>
  <c r="G530" i="1"/>
  <c r="H532" i="1"/>
  <c r="G532" i="1"/>
  <c r="H534" i="1"/>
  <c r="G534" i="1"/>
  <c r="H536" i="1"/>
  <c r="G536" i="1"/>
  <c r="D350" i="4"/>
  <c r="F351" i="4"/>
  <c r="C346" i="1"/>
  <c r="C358" i="1"/>
  <c r="F643" i="4"/>
  <c r="C637" i="1"/>
  <c r="E459" i="4"/>
  <c r="D453" i="1" s="1"/>
  <c r="D463" i="1"/>
  <c r="H463" i="1" s="1"/>
  <c r="D623" i="1"/>
  <c r="E625" i="4"/>
  <c r="D619" i="1" s="1"/>
  <c r="H619" i="1" s="1"/>
  <c r="H413" i="1"/>
  <c r="G413" i="1"/>
  <c r="G463" i="1"/>
  <c r="H527" i="1"/>
  <c r="G527" i="1"/>
  <c r="H531" i="1"/>
  <c r="G531" i="1"/>
  <c r="H537" i="1"/>
  <c r="G537" i="1"/>
  <c r="H4" i="1"/>
  <c r="G4"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6" i="1"/>
  <c r="H288" i="1"/>
  <c r="G288" i="1"/>
  <c r="H290" i="1"/>
  <c r="G290" i="1"/>
  <c r="H292" i="1"/>
  <c r="G292"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404" i="1"/>
  <c r="G404" i="1"/>
  <c r="H406" i="1"/>
  <c r="G406" i="1"/>
  <c r="H468" i="1"/>
  <c r="G468" i="1"/>
  <c r="H470" i="1"/>
  <c r="G470" i="1"/>
  <c r="H472" i="1"/>
  <c r="G472" i="1"/>
  <c r="H474" i="1"/>
  <c r="G474" i="1"/>
  <c r="H621" i="1"/>
  <c r="G621" i="1"/>
  <c r="H623" i="1"/>
  <c r="G623" i="1"/>
  <c r="G748" i="1"/>
  <c r="H748" i="1"/>
  <c r="G756" i="1"/>
  <c r="H756" i="1"/>
  <c r="G764" i="1"/>
  <c r="H764" i="1"/>
  <c r="G772" i="1"/>
  <c r="H772" i="1"/>
  <c r="G780" i="1"/>
  <c r="H780" i="1"/>
  <c r="G788" i="1"/>
  <c r="H788" i="1"/>
  <c r="G796" i="1"/>
  <c r="H796" i="1"/>
  <c r="H1449" i="1"/>
  <c r="G1449" i="1"/>
  <c r="J1449" i="1"/>
  <c r="D163" i="4"/>
  <c r="F188" i="4"/>
  <c r="G619" i="1"/>
  <c r="I1446" i="1"/>
  <c r="I1450" i="1"/>
  <c r="H1477" i="1"/>
  <c r="G1477" i="1"/>
  <c r="I1477" i="1" s="1"/>
  <c r="J1477" i="1"/>
  <c r="H1526" i="1"/>
  <c r="G1526" i="1"/>
  <c r="H1562" i="1"/>
  <c r="G1562" i="1"/>
  <c r="H1578" i="1"/>
  <c r="G1578" i="1"/>
  <c r="H743" i="1"/>
  <c r="H747" i="1"/>
  <c r="H751" i="1"/>
  <c r="H755" i="1"/>
  <c r="H759" i="1"/>
  <c r="H763" i="1"/>
  <c r="H767" i="1"/>
  <c r="H771" i="1"/>
  <c r="H775" i="1"/>
  <c r="H779" i="1"/>
  <c r="H783" i="1"/>
  <c r="H787" i="1"/>
  <c r="H791" i="1"/>
  <c r="H795" i="1"/>
  <c r="H799" i="1"/>
  <c r="H1440" i="1"/>
  <c r="I1443" i="1"/>
  <c r="H1447" i="1"/>
  <c r="G1447" i="1"/>
  <c r="I1447" i="1" s="1"/>
  <c r="J1447" i="1"/>
  <c r="H1451" i="1"/>
  <c r="G1451" i="1"/>
  <c r="J1451" i="1"/>
  <c r="H1454" i="1"/>
  <c r="G1454" i="1"/>
  <c r="J1457" i="1"/>
  <c r="G1440" i="1"/>
  <c r="G1442" i="1"/>
  <c r="I1442" i="1" s="1"/>
  <c r="G1444" i="1"/>
  <c r="I1444" i="1" s="1"/>
  <c r="I1456" i="1"/>
  <c r="I1458" i="1"/>
  <c r="I1460" i="1"/>
  <c r="H1462" i="1"/>
  <c r="G1462" i="1"/>
  <c r="H1464" i="1"/>
  <c r="G1464" i="1"/>
  <c r="I1464" i="1" s="1"/>
  <c r="H1466" i="1"/>
  <c r="G1466" i="1"/>
  <c r="H1468" i="1"/>
  <c r="G1468" i="1"/>
  <c r="I1468" i="1" s="1"/>
  <c r="H1472" i="1"/>
  <c r="G1472" i="1"/>
  <c r="H1474" i="1"/>
  <c r="G1474" i="1"/>
  <c r="I1474" i="1" s="1"/>
  <c r="J1474" i="1"/>
  <c r="H1482" i="1"/>
  <c r="G1482" i="1"/>
  <c r="H1498" i="1"/>
  <c r="G1498" i="1"/>
  <c r="H1514" i="1"/>
  <c r="G1514" i="1"/>
  <c r="H1558" i="1"/>
  <c r="G1558" i="1"/>
  <c r="H1574" i="1"/>
  <c r="G1574" i="1"/>
  <c r="D7" i="4"/>
  <c r="F40" i="4"/>
  <c r="D106" i="4"/>
  <c r="D311" i="4"/>
  <c r="D298" i="4" s="1"/>
  <c r="F460" i="4"/>
  <c r="D459" i="4"/>
  <c r="E472" i="4"/>
  <c r="D466" i="1" s="1"/>
  <c r="H466" i="1" s="1"/>
  <c r="E580" i="4"/>
  <c r="D574" i="1" s="1"/>
  <c r="F90" i="6"/>
  <c r="D89" i="6"/>
  <c r="H1494" i="1"/>
  <c r="G1494" i="1"/>
  <c r="H1510" i="1"/>
  <c r="G1510" i="1"/>
  <c r="H1522" i="1"/>
  <c r="G1522" i="1"/>
  <c r="H1534" i="1"/>
  <c r="G1534" i="1"/>
  <c r="H1538" i="1"/>
  <c r="G1538" i="1"/>
  <c r="H1542" i="1"/>
  <c r="G1542" i="1"/>
  <c r="H1546" i="1"/>
  <c r="G1546" i="1"/>
  <c r="H1550" i="1"/>
  <c r="G1550" i="1"/>
  <c r="H1554" i="1"/>
  <c r="G1554" i="1"/>
  <c r="H1570" i="1"/>
  <c r="G1570" i="1"/>
  <c r="E50" i="4"/>
  <c r="D46" i="1" s="1"/>
  <c r="G46" i="1" s="1"/>
  <c r="F202" i="4"/>
  <c r="D196" i="4"/>
  <c r="F264" i="4"/>
  <c r="D263" i="4"/>
  <c r="E363" i="4"/>
  <c r="F363" i="4" s="1"/>
  <c r="E420" i="4"/>
  <c r="E529" i="4"/>
  <c r="F590" i="4"/>
  <c r="D580" i="4"/>
  <c r="F594" i="4"/>
  <c r="D593" i="4"/>
  <c r="F69" i="5"/>
  <c r="F6" i="6"/>
  <c r="D5" i="6"/>
  <c r="H1455" i="1"/>
  <c r="G1455" i="1"/>
  <c r="I1455" i="1" s="1"/>
  <c r="H1457" i="1"/>
  <c r="G1457" i="1"/>
  <c r="H1459" i="1"/>
  <c r="G1459" i="1"/>
  <c r="I1459" i="1" s="1"/>
  <c r="H1461" i="1"/>
  <c r="G1461" i="1"/>
  <c r="I1463" i="1"/>
  <c r="I1465" i="1"/>
  <c r="I1467" i="1"/>
  <c r="I1471" i="1"/>
  <c r="H1479" i="1"/>
  <c r="G1479" i="1"/>
  <c r="I1479" i="1" s="1"/>
  <c r="J1479" i="1"/>
  <c r="H1490" i="1"/>
  <c r="G1490" i="1"/>
  <c r="H1506" i="1"/>
  <c r="G1506" i="1"/>
  <c r="H1530" i="1"/>
  <c r="G1530" i="1"/>
  <c r="H1566" i="1"/>
  <c r="G1566" i="1"/>
  <c r="F134" i="4"/>
  <c r="D133" i="4"/>
  <c r="F216" i="4"/>
  <c r="D215" i="4"/>
  <c r="E311" i="4"/>
  <c r="E644" i="4"/>
  <c r="D638" i="1" s="1"/>
  <c r="F530" i="4"/>
  <c r="D529" i="4"/>
  <c r="F13" i="5"/>
  <c r="D12" i="5"/>
  <c r="H287" i="9"/>
  <c r="E146" i="5"/>
  <c r="D1124" i="1" s="1"/>
  <c r="F356" i="4"/>
  <c r="F416" i="4"/>
  <c r="E142" i="9"/>
  <c r="B142" i="9" s="1"/>
  <c r="E12" i="5"/>
  <c r="D134" i="5"/>
  <c r="G292" i="9"/>
  <c r="E292" i="9" s="1"/>
  <c r="B292" i="9" s="1"/>
  <c r="F206" i="5"/>
  <c r="D5" i="7"/>
  <c r="B71" i="9"/>
  <c r="B75" i="9"/>
  <c r="B91" i="9"/>
  <c r="E101" i="9"/>
  <c r="B101" i="9" s="1"/>
  <c r="B113" i="9"/>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H20" i="9"/>
  <c r="G20" i="9"/>
  <c r="G289" i="9"/>
  <c r="E289" i="9" s="1"/>
  <c r="B289" i="9" s="1"/>
  <c r="F177" i="5"/>
  <c r="E176" i="5"/>
  <c r="D114" i="6"/>
  <c r="D42" i="8"/>
  <c r="B23" i="9"/>
  <c r="E85" i="9"/>
  <c r="B85" i="9" s="1"/>
  <c r="E97" i="9"/>
  <c r="B97" i="9" s="1"/>
  <c r="F603" i="4"/>
  <c r="G286" i="9"/>
  <c r="E286" i="9" s="1"/>
  <c r="B286" i="9" s="1"/>
  <c r="F88" i="5"/>
  <c r="D87" i="5"/>
  <c r="G287" i="9"/>
  <c r="D146" i="5"/>
  <c r="F149" i="5"/>
  <c r="F191" i="5"/>
  <c r="D190" i="5"/>
  <c r="F239" i="5"/>
  <c r="D238" i="5"/>
  <c r="F259" i="5"/>
  <c r="D258" i="5"/>
  <c r="D35" i="6"/>
  <c r="F54" i="6"/>
  <c r="D43" i="8"/>
  <c r="E81" i="9"/>
  <c r="B81" i="9" s="1"/>
  <c r="E93" i="9"/>
  <c r="B93" i="9" s="1"/>
  <c r="B99"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G209" i="9"/>
  <c r="E209" i="9" s="1"/>
  <c r="B209" i="9" s="1"/>
  <c r="G205" i="9"/>
  <c r="E205" i="9" s="1"/>
  <c r="B205" i="9" s="1"/>
  <c r="G201" i="9"/>
  <c r="E201" i="9" s="1"/>
  <c r="B201" i="9" s="1"/>
  <c r="G197" i="9"/>
  <c r="E197" i="9" s="1"/>
  <c r="B197" i="9" s="1"/>
  <c r="G193" i="9"/>
  <c r="E193" i="9" s="1"/>
  <c r="B193" i="9" s="1"/>
  <c r="G161" i="9"/>
  <c r="E161" i="9" s="1"/>
  <c r="B161" i="9" s="1"/>
  <c r="G210" i="9"/>
  <c r="E210" i="9" s="1"/>
  <c r="B210" i="9" s="1"/>
  <c r="G206" i="9"/>
  <c r="E206" i="9" s="1"/>
  <c r="B206" i="9" s="1"/>
  <c r="G202" i="9"/>
  <c r="E202" i="9" s="1"/>
  <c r="B202" i="9" s="1"/>
  <c r="G198" i="9"/>
  <c r="E198" i="9" s="1"/>
  <c r="B198" i="9" s="1"/>
  <c r="G194" i="9"/>
  <c r="E194" i="9" s="1"/>
  <c r="B194" i="9" s="1"/>
  <c r="G162" i="9"/>
  <c r="E162" i="9" s="1"/>
  <c r="B162" i="9" s="1"/>
  <c r="M212" i="9"/>
  <c r="G211" i="9"/>
  <c r="E211" i="9" s="1"/>
  <c r="B211" i="9" s="1"/>
  <c r="G207" i="9"/>
  <c r="E207" i="9" s="1"/>
  <c r="B207" i="9" s="1"/>
  <c r="G203" i="9"/>
  <c r="E203" i="9" s="1"/>
  <c r="B203" i="9" s="1"/>
  <c r="G199" i="9"/>
  <c r="E199" i="9" s="1"/>
  <c r="B199" i="9" s="1"/>
  <c r="G195" i="9"/>
  <c r="E195" i="9" s="1"/>
  <c r="B195" i="9" s="1"/>
  <c r="L191" i="9"/>
  <c r="F191" i="9" s="1"/>
  <c r="H164" i="9"/>
  <c r="G163" i="9"/>
  <c r="E163" i="9" s="1"/>
  <c r="B163" i="9" s="1"/>
  <c r="I10" i="9"/>
  <c r="B124" i="9"/>
  <c r="B132" i="9"/>
  <c r="B140" i="9"/>
  <c r="G164" i="9"/>
  <c r="E164" i="9" s="1"/>
  <c r="B164" i="9" s="1"/>
  <c r="G196" i="9"/>
  <c r="E196" i="9" s="1"/>
  <c r="B196" i="9" s="1"/>
  <c r="G204" i="9"/>
  <c r="E204" i="9" s="1"/>
  <c r="B204" i="9" s="1"/>
  <c r="L212" i="9"/>
  <c r="F212" i="9" s="1"/>
  <c r="B212" i="9" s="1"/>
  <c r="E87" i="5"/>
  <c r="D1065" i="1" s="1"/>
  <c r="E107" i="9"/>
  <c r="B107" i="9" s="1"/>
  <c r="E115" i="9"/>
  <c r="B115" i="9" s="1"/>
  <c r="B144" i="9"/>
  <c r="B152" i="9"/>
  <c r="E154" i="9"/>
  <c r="B154" i="9" s="1"/>
  <c r="B156" i="9"/>
  <c r="G160" i="9"/>
  <c r="E160" i="9" s="1"/>
  <c r="B160" i="9" s="1"/>
  <c r="G192" i="9"/>
  <c r="E192" i="9" s="1"/>
  <c r="B192" i="9" s="1"/>
  <c r="G200" i="9"/>
  <c r="E200" i="9" s="1"/>
  <c r="B200" i="9" s="1"/>
  <c r="G208" i="9"/>
  <c r="E208" i="9" s="1"/>
  <c r="B208" i="9" s="1"/>
  <c r="B223" i="9"/>
  <c r="B229" i="9"/>
  <c r="B233" i="9"/>
  <c r="B237" i="9"/>
  <c r="B241" i="9"/>
  <c r="B245" i="9"/>
  <c r="B249" i="9"/>
  <c r="B253" i="9"/>
  <c r="B257" i="9"/>
  <c r="B261" i="9"/>
  <c r="B265" i="9"/>
  <c r="B269" i="9"/>
  <c r="B214" i="9"/>
  <c r="B218" i="9"/>
  <c r="B222" i="9"/>
  <c r="B273" i="9"/>
  <c r="F275" i="9"/>
  <c r="E285" i="9"/>
  <c r="B285" i="9" s="1"/>
  <c r="B290" i="9"/>
  <c r="F227" i="9"/>
  <c r="B227" i="9" s="1"/>
  <c r="F228" i="9"/>
  <c r="B228" i="9" s="1"/>
  <c r="F231" i="9"/>
  <c r="B231" i="9" s="1"/>
  <c r="F232" i="9"/>
  <c r="B232" i="9" s="1"/>
  <c r="F235" i="9"/>
  <c r="B235" i="9" s="1"/>
  <c r="F236" i="9"/>
  <c r="B236" i="9" s="1"/>
  <c r="F239" i="9"/>
  <c r="B239" i="9" s="1"/>
  <c r="F240" i="9"/>
  <c r="B240" i="9" s="1"/>
  <c r="F243" i="9"/>
  <c r="B243" i="9" s="1"/>
  <c r="F244" i="9"/>
  <c r="B244" i="9" s="1"/>
  <c r="F247" i="9"/>
  <c r="B247" i="9" s="1"/>
  <c r="F248" i="9"/>
  <c r="B248" i="9" s="1"/>
  <c r="F251" i="9"/>
  <c r="B251" i="9" s="1"/>
  <c r="F252" i="9"/>
  <c r="B252" i="9" s="1"/>
  <c r="F255" i="9"/>
  <c r="B255" i="9" s="1"/>
  <c r="F256" i="9"/>
  <c r="B256" i="9" s="1"/>
  <c r="F259" i="9"/>
  <c r="B259" i="9" s="1"/>
  <c r="F260" i="9"/>
  <c r="B260" i="9" s="1"/>
  <c r="F263" i="9"/>
  <c r="B263" i="9" s="1"/>
  <c r="F264" i="9"/>
  <c r="B264" i="9" s="1"/>
  <c r="F267" i="9"/>
  <c r="B267" i="9" s="1"/>
  <c r="F268" i="9"/>
  <c r="B268" i="9" s="1"/>
  <c r="F271" i="9"/>
  <c r="B271" i="9" s="1"/>
  <c r="B283" i="9"/>
  <c r="G165" i="1" l="1"/>
  <c r="G160" i="1"/>
  <c r="G294" i="9"/>
  <c r="E294" i="9" s="1"/>
  <c r="B294" i="9" s="1"/>
  <c r="H130" i="1"/>
  <c r="G130" i="1"/>
  <c r="F50" i="4"/>
  <c r="G206" i="1"/>
  <c r="H206" i="1"/>
  <c r="G173" i="1"/>
  <c r="H173" i="1"/>
  <c r="E20" i="9"/>
  <c r="E19" i="9" s="1"/>
  <c r="F644" i="4"/>
  <c r="C638" i="1"/>
  <c r="G638" i="1" s="1"/>
  <c r="H78" i="1"/>
  <c r="G78" i="1"/>
  <c r="G120" i="1"/>
  <c r="H120" i="1"/>
  <c r="D407" i="4"/>
  <c r="F298" i="4"/>
  <c r="C293" i="1"/>
  <c r="F215" i="4"/>
  <c r="C211" i="1"/>
  <c r="D414" i="1"/>
  <c r="D237" i="5"/>
  <c r="F238" i="5"/>
  <c r="C1215" i="1"/>
  <c r="F114" i="6"/>
  <c r="H27" i="3"/>
  <c r="C1408" i="1"/>
  <c r="F580" i="4"/>
  <c r="C574" i="1"/>
  <c r="F7" i="4"/>
  <c r="D6" i="4"/>
  <c r="C3" i="1"/>
  <c r="D220" i="1"/>
  <c r="E151" i="4"/>
  <c r="B191" i="9"/>
  <c r="F35" i="6"/>
  <c r="H25" i="3"/>
  <c r="C1329" i="1"/>
  <c r="F146" i="5"/>
  <c r="C1124" i="1"/>
  <c r="E175" i="5"/>
  <c r="D1152" i="1" s="1"/>
  <c r="I22" i="3"/>
  <c r="D1153" i="1"/>
  <c r="F134" i="5"/>
  <c r="C1112" i="1"/>
  <c r="F12" i="5"/>
  <c r="D7" i="5"/>
  <c r="C990" i="1"/>
  <c r="F133" i="4"/>
  <c r="C129" i="1"/>
  <c r="F263" i="4"/>
  <c r="C259" i="1"/>
  <c r="I1440" i="1"/>
  <c r="G466" i="1"/>
  <c r="G637" i="1"/>
  <c r="H637" i="1"/>
  <c r="G346" i="1"/>
  <c r="H346" i="1"/>
  <c r="I27" i="3"/>
  <c r="D1408" i="1"/>
  <c r="E141" i="6"/>
  <c r="H248" i="1"/>
  <c r="G248" i="1"/>
  <c r="C1518" i="1"/>
  <c r="I35" i="3"/>
  <c r="F87" i="5"/>
  <c r="C1065" i="1"/>
  <c r="F529" i="4"/>
  <c r="D528" i="4"/>
  <c r="C523" i="1"/>
  <c r="F196" i="4"/>
  <c r="C192" i="1"/>
  <c r="D68" i="5"/>
  <c r="D358" i="1"/>
  <c r="G358" i="1" s="1"/>
  <c r="E350" i="4"/>
  <c r="F350" i="4" s="1"/>
  <c r="F311" i="4"/>
  <c r="C306" i="1"/>
  <c r="D151" i="4"/>
  <c r="F163" i="4"/>
  <c r="C159" i="1"/>
  <c r="G1409" i="1"/>
  <c r="H1409" i="1"/>
  <c r="F245" i="5"/>
  <c r="C1222" i="1"/>
  <c r="E165" i="9"/>
  <c r="B165" i="9" s="1"/>
  <c r="F258" i="5"/>
  <c r="C1235" i="1"/>
  <c r="G291" i="9"/>
  <c r="E291" i="9" s="1"/>
  <c r="B291" i="9" s="1"/>
  <c r="F190" i="5"/>
  <c r="C1167" i="1"/>
  <c r="E287" i="9"/>
  <c r="B287" i="9" s="1"/>
  <c r="K1432" i="9"/>
  <c r="G295" i="9"/>
  <c r="E295" i="9" s="1"/>
  <c r="B295" i="9" s="1"/>
  <c r="I34" i="3"/>
  <c r="C1517" i="1"/>
  <c r="D176" i="5"/>
  <c r="G297" i="9"/>
  <c r="E297" i="9" s="1"/>
  <c r="H29" i="3"/>
  <c r="C1436" i="1"/>
  <c r="E68" i="5"/>
  <c r="D306" i="1"/>
  <c r="E298" i="4"/>
  <c r="I1457" i="1"/>
  <c r="G299" i="9"/>
  <c r="E299" i="9" s="1"/>
  <c r="D141" i="6"/>
  <c r="F5" i="6"/>
  <c r="H24" i="3"/>
  <c r="C1299" i="1"/>
  <c r="F593" i="4"/>
  <c r="C587" i="1"/>
  <c r="E528" i="4"/>
  <c r="D523" i="1"/>
  <c r="F89" i="6"/>
  <c r="C1383" i="1"/>
  <c r="F459" i="4"/>
  <c r="C453" i="1"/>
  <c r="D420" i="4"/>
  <c r="F106" i="4"/>
  <c r="C102" i="1"/>
  <c r="I1472" i="1"/>
  <c r="I1466" i="1"/>
  <c r="I1462" i="1"/>
  <c r="I1451" i="1"/>
  <c r="I1449" i="1"/>
  <c r="H1453" i="1"/>
  <c r="G1453" i="1"/>
  <c r="G1227" i="1"/>
  <c r="H1227" i="1"/>
  <c r="E6" i="4"/>
  <c r="D990" i="1"/>
  <c r="E7" i="5"/>
  <c r="H358" i="1"/>
  <c r="D408" i="4"/>
  <c r="C345" i="1"/>
  <c r="B20" i="9" l="1"/>
  <c r="H638" i="1"/>
  <c r="H453" i="1"/>
  <c r="G453" i="1"/>
  <c r="G1299" i="1"/>
  <c r="H1299" i="1"/>
  <c r="I21" i="3"/>
  <c r="D1046" i="1"/>
  <c r="G1222" i="1"/>
  <c r="H1222" i="1"/>
  <c r="G192" i="1"/>
  <c r="H192" i="1"/>
  <c r="H1518" i="1"/>
  <c r="G1518" i="1"/>
  <c r="H259" i="1"/>
  <c r="G259" i="1"/>
  <c r="G990" i="1"/>
  <c r="H990" i="1"/>
  <c r="G1329" i="1"/>
  <c r="H1329" i="1"/>
  <c r="I17" i="3"/>
  <c r="E289" i="4"/>
  <c r="E290" i="4" s="1"/>
  <c r="D286" i="1" s="1"/>
  <c r="D147" i="1"/>
  <c r="H23" i="3"/>
  <c r="F237" i="5"/>
  <c r="C1214" i="1"/>
  <c r="G211" i="1"/>
  <c r="H211" i="1"/>
  <c r="H102" i="1"/>
  <c r="G102" i="1"/>
  <c r="E636" i="4"/>
  <c r="D630" i="1" s="1"/>
  <c r="D522" i="1"/>
  <c r="G1436" i="1"/>
  <c r="H1436" i="1"/>
  <c r="G1235" i="1"/>
  <c r="H1235" i="1"/>
  <c r="E408" i="4"/>
  <c r="D403" i="1" s="1"/>
  <c r="D345" i="1"/>
  <c r="G345" i="1" s="1"/>
  <c r="G1065" i="1"/>
  <c r="H1065" i="1"/>
  <c r="F7" i="5"/>
  <c r="D6" i="5"/>
  <c r="H20" i="3"/>
  <c r="C985" i="1"/>
  <c r="H220" i="1"/>
  <c r="G220" i="1"/>
  <c r="G574" i="1"/>
  <c r="H574" i="1"/>
  <c r="F408" i="4"/>
  <c r="C403" i="1"/>
  <c r="G1383" i="1"/>
  <c r="H1383" i="1"/>
  <c r="G587" i="1"/>
  <c r="H587" i="1"/>
  <c r="E407" i="4"/>
  <c r="D402" i="1" s="1"/>
  <c r="D293" i="1"/>
  <c r="G293" i="1" s="1"/>
  <c r="G1167" i="1"/>
  <c r="H1167" i="1"/>
  <c r="H17" i="3"/>
  <c r="D289" i="4"/>
  <c r="D290" i="4" s="1"/>
  <c r="F151" i="4"/>
  <c r="C147" i="1"/>
  <c r="H523" i="1"/>
  <c r="G523" i="1"/>
  <c r="H129" i="1"/>
  <c r="G129" i="1"/>
  <c r="G1124" i="1"/>
  <c r="H1124" i="1"/>
  <c r="H3" i="1"/>
  <c r="G3" i="1"/>
  <c r="G1215" i="1"/>
  <c r="H1215" i="1"/>
  <c r="E298" i="9"/>
  <c r="B299" i="9"/>
  <c r="D175" i="5"/>
  <c r="H22" i="3"/>
  <c r="F176" i="5"/>
  <c r="C1153" i="1"/>
  <c r="G159" i="1"/>
  <c r="H159" i="1"/>
  <c r="E6" i="5"/>
  <c r="I20" i="3"/>
  <c r="D985" i="1"/>
  <c r="H1517" i="1"/>
  <c r="G1517" i="1"/>
  <c r="H11" i="3"/>
  <c r="I16" i="3"/>
  <c r="D2" i="1"/>
  <c r="E412" i="4"/>
  <c r="F420" i="4"/>
  <c r="D635" i="4"/>
  <c r="C414" i="1"/>
  <c r="F141" i="6"/>
  <c r="H28" i="3"/>
  <c r="C1435" i="1"/>
  <c r="B297" i="9"/>
  <c r="E296" i="9"/>
  <c r="I10" i="3" s="1"/>
  <c r="H306" i="1"/>
  <c r="G306" i="1"/>
  <c r="F68" i="5"/>
  <c r="H21" i="3"/>
  <c r="C1046" i="1"/>
  <c r="D636" i="4"/>
  <c r="F528" i="4"/>
  <c r="C522" i="1"/>
  <c r="I28" i="3"/>
  <c r="D1435" i="1"/>
  <c r="G1112" i="1"/>
  <c r="H1112" i="1"/>
  <c r="D412" i="4"/>
  <c r="F6" i="4"/>
  <c r="H16" i="3"/>
  <c r="C2" i="1"/>
  <c r="G1408" i="1"/>
  <c r="H1408" i="1"/>
  <c r="E635" i="4"/>
  <c r="D629" i="1" s="1"/>
  <c r="E293" i="9"/>
  <c r="F407" i="4"/>
  <c r="C402" i="1"/>
  <c r="F636" i="4" l="1"/>
  <c r="C630" i="1"/>
  <c r="G1435" i="1"/>
  <c r="H1435" i="1"/>
  <c r="F635" i="4"/>
  <c r="C629" i="1"/>
  <c r="D291" i="4"/>
  <c r="F289" i="4"/>
  <c r="D413" i="4"/>
  <c r="D414" i="4" s="1"/>
  <c r="C285" i="1"/>
  <c r="H293" i="1"/>
  <c r="G282" i="9"/>
  <c r="E282" i="9" s="1"/>
  <c r="B282" i="9" s="1"/>
  <c r="G276" i="9"/>
  <c r="F6" i="5"/>
  <c r="C984" i="1"/>
  <c r="G1214" i="1"/>
  <c r="H1214" i="1"/>
  <c r="E413" i="4"/>
  <c r="E414" i="4" s="1"/>
  <c r="D409" i="1" s="1"/>
  <c r="E291" i="4"/>
  <c r="D287" i="1" s="1"/>
  <c r="D285" i="1"/>
  <c r="G2" i="1"/>
  <c r="H2" i="1"/>
  <c r="D639" i="4"/>
  <c r="F412" i="4"/>
  <c r="C407" i="1"/>
  <c r="G1046" i="1"/>
  <c r="H1046" i="1"/>
  <c r="F175" i="5"/>
  <c r="C1152" i="1"/>
  <c r="H345" i="1"/>
  <c r="G402" i="1"/>
  <c r="H402" i="1"/>
  <c r="H414" i="1"/>
  <c r="G414" i="1"/>
  <c r="H276" i="9"/>
  <c r="D984" i="1"/>
  <c r="F290" i="4"/>
  <c r="C286" i="1"/>
  <c r="G522" i="1"/>
  <c r="H522" i="1"/>
  <c r="E639" i="4"/>
  <c r="D407" i="1"/>
  <c r="N3" i="9"/>
  <c r="I11" i="3"/>
  <c r="G1153" i="1"/>
  <c r="H1153" i="1"/>
  <c r="G147" i="1"/>
  <c r="H147" i="1"/>
  <c r="H403" i="1"/>
  <c r="G403" i="1"/>
  <c r="G985" i="1"/>
  <c r="H985" i="1"/>
  <c r="H9" i="3"/>
  <c r="K3" i="9" l="1"/>
  <c r="I9" i="3"/>
  <c r="G286" i="1"/>
  <c r="H286" i="1"/>
  <c r="F639" i="4"/>
  <c r="C633" i="1"/>
  <c r="D633" i="1"/>
  <c r="G1152" i="1"/>
  <c r="H1152" i="1"/>
  <c r="H407" i="1"/>
  <c r="G407" i="1"/>
  <c r="H8" i="3"/>
  <c r="G984" i="1"/>
  <c r="H984" i="1"/>
  <c r="F291" i="4"/>
  <c r="C287" i="1"/>
  <c r="E640" i="4"/>
  <c r="E415" i="4"/>
  <c r="D410" i="1" s="1"/>
  <c r="D408" i="1"/>
  <c r="H285" i="1"/>
  <c r="G285" i="1"/>
  <c r="H629" i="1"/>
  <c r="G629" i="1"/>
  <c r="G630" i="1"/>
  <c r="H630" i="1"/>
  <c r="F414" i="4"/>
  <c r="C409" i="1"/>
  <c r="E276" i="9"/>
  <c r="D415" i="4"/>
  <c r="D640" i="4"/>
  <c r="D641" i="4" s="1"/>
  <c r="F413" i="4"/>
  <c r="C408" i="1"/>
  <c r="F641" i="4" l="1"/>
  <c r="C635" i="1"/>
  <c r="M3" i="9"/>
  <c r="G409" i="1"/>
  <c r="H409" i="1"/>
  <c r="F415" i="4"/>
  <c r="C410" i="1"/>
  <c r="E642" i="4"/>
  <c r="D634" i="1"/>
  <c r="H633" i="1"/>
  <c r="G633" i="1"/>
  <c r="H408" i="1"/>
  <c r="G408" i="1"/>
  <c r="B276" i="9"/>
  <c r="E275" i="9"/>
  <c r="I8" i="3" s="1"/>
  <c r="H287" i="1"/>
  <c r="G287" i="1"/>
  <c r="D642" i="4"/>
  <c r="F640" i="4"/>
  <c r="C634" i="1"/>
  <c r="E641" i="4"/>
  <c r="D646" i="4" l="1"/>
  <c r="C636" i="1"/>
  <c r="F642" i="4"/>
  <c r="E645" i="4"/>
  <c r="D635" i="1"/>
  <c r="H635" i="1" s="1"/>
  <c r="H634" i="1"/>
  <c r="G634" i="1"/>
  <c r="E646" i="4"/>
  <c r="D636" i="1"/>
  <c r="H410" i="1"/>
  <c r="G410" i="1"/>
  <c r="D645" i="4"/>
  <c r="G635" i="1" l="1"/>
  <c r="G636" i="1"/>
  <c r="H636" i="1"/>
  <c r="I18" i="3"/>
  <c r="D639" i="1"/>
  <c r="H18" i="3"/>
  <c r="F645" i="4"/>
  <c r="C639" i="1"/>
  <c r="I19" i="3"/>
  <c r="D640" i="1"/>
  <c r="H19" i="3"/>
  <c r="F646" i="4"/>
  <c r="C640" i="1"/>
  <c r="H7" i="3" l="1"/>
  <c r="J3" i="9" s="1"/>
  <c r="H640" i="1"/>
  <c r="G640" i="1"/>
  <c r="G639" i="1"/>
  <c r="H639" i="1"/>
  <c r="I7" i="3" l="1"/>
  <c r="L272" i="9"/>
  <c r="M272" i="9"/>
  <c r="G18" i="9"/>
  <c r="H18" i="9"/>
  <c r="M15" i="9"/>
  <c r="G17" i="9"/>
  <c r="I9" i="9"/>
  <c r="J8" i="9"/>
  <c r="H16" i="9"/>
  <c r="I8" i="9"/>
  <c r="H17" i="9"/>
  <c r="L16" i="9"/>
  <c r="J17" i="9"/>
  <c r="I5" i="9"/>
  <c r="K8" i="9"/>
  <c r="J13" i="9"/>
  <c r="K9" i="9"/>
  <c r="K10" i="9"/>
  <c r="J9" i="9"/>
  <c r="J7" i="9"/>
  <c r="I6" i="9"/>
  <c r="K12" i="9"/>
  <c r="I7" i="9"/>
  <c r="K13" i="9"/>
  <c r="I17" i="9"/>
  <c r="M16" i="9"/>
  <c r="H15" i="9"/>
  <c r="G15" i="9"/>
  <c r="K7" i="9"/>
  <c r="K5" i="9"/>
  <c r="J10" i="9"/>
  <c r="K6" i="9"/>
  <c r="J11" i="9"/>
  <c r="G16" i="9"/>
  <c r="L15" i="9"/>
  <c r="J12" i="9"/>
  <c r="K11" i="9"/>
  <c r="I13" i="9"/>
  <c r="J5" i="9"/>
  <c r="J6" i="9"/>
  <c r="I11" i="9"/>
  <c r="I12" i="9"/>
  <c r="E11" i="9" l="1"/>
  <c r="B11" i="9" s="1"/>
  <c r="E16" i="9"/>
  <c r="E15" i="9"/>
  <c r="E12" i="9"/>
  <c r="B12" i="9" s="1"/>
  <c r="E13" i="9"/>
  <c r="B13" i="9" s="1"/>
  <c r="F272" i="9"/>
  <c r="B272" i="9" s="1"/>
  <c r="F15" i="9"/>
  <c r="F16" i="9"/>
  <c r="E10" i="9"/>
  <c r="B10" i="9" s="1"/>
  <c r="E7" i="9"/>
  <c r="B7" i="9" s="1"/>
  <c r="E9" i="9"/>
  <c r="B9" i="9" s="1"/>
  <c r="E18" i="9"/>
  <c r="B18" i="9" s="1"/>
  <c r="E5" i="9"/>
  <c r="E8" i="9"/>
  <c r="B8" i="9" s="1"/>
  <c r="E17" i="9"/>
  <c r="B17" i="9" s="1"/>
  <c r="E6" i="9"/>
  <c r="B6" i="9" s="1"/>
  <c r="F19" i="9" l="1"/>
  <c r="B16" i="9"/>
  <c r="F14" i="9"/>
  <c r="B15" i="9"/>
  <c r="B5" i="9"/>
  <c r="E4"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<sst xmlns="http://schemas.openxmlformats.org/spreadsheetml/2006/main" count="4311" uniqueCount="3391">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</sst>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4477417</v>
      </c>
      <c r="D2" s="6">
        <f>'PR-RAS'!E6</f>
        <v>5478652.2999999998</v>
      </c>
      <c r="E2" s="6">
        <v>0</v>
      </c>
      <c r="F2" s="6">
        <v>0</v>
      </c>
      <c r="G2" s="7">
        <f t="shared" ref="G2:G264" si="0">(B2/1000)*(C2*1+D2*2)</f>
        <v>15434.721600000001</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3627642</v>
      </c>
      <c r="D46" s="1">
        <f>'PR-RAS'!E50</f>
        <v>4348581.41</v>
      </c>
      <c r="E46" s="1">
        <v>0</v>
      </c>
      <c r="F46" s="1">
        <v>0</v>
      </c>
      <c r="G46" s="2">
        <f t="shared" si="0"/>
        <v>554616.2169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3627642</v>
      </c>
      <c r="D64" s="1">
        <f>'PR-RAS'!E68</f>
        <v>4348581.41</v>
      </c>
      <c r="E64" s="1">
        <v>0</v>
      </c>
      <c r="F64" s="1">
        <v>0</v>
      </c>
      <c r="G64" s="2">
        <f t="shared" si="0"/>
        <v>776462.70366</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3627642</v>
      </c>
      <c r="D65" s="1">
        <f>'PR-RAS'!E69</f>
        <v>4348581.41</v>
      </c>
      <c r="E65" s="1">
        <v>0</v>
      </c>
      <c r="F65" s="1">
        <v>0</v>
      </c>
      <c r="G65" s="2">
        <f t="shared" si="0"/>
        <v>788787.50848000008</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1.21</v>
      </c>
      <c r="E78" s="1">
        <v>0</v>
      </c>
      <c r="F78" s="1">
        <v>0</v>
      </c>
      <c r="G78" s="2">
        <f t="shared" si="0"/>
        <v>0.26334000000000002</v>
      </c>
      <c r="H78" s="2">
        <f t="shared" si="1"/>
        <v>0.20999999999999996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1.21</v>
      </c>
      <c r="E79" s="1">
        <v>0</v>
      </c>
      <c r="F79" s="1">
        <v>0</v>
      </c>
      <c r="G79" s="2">
        <f t="shared" si="0"/>
        <v>0.26676</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1.21</v>
      </c>
      <c r="E81" s="1">
        <v>0</v>
      </c>
      <c r="F81" s="1">
        <v>0</v>
      </c>
      <c r="G81" s="2">
        <f t="shared" si="0"/>
        <v>0.27360000000000001</v>
      </c>
      <c r="H81" s="2">
        <f t="shared" si="1"/>
        <v>0.20999999999999996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195700</v>
      </c>
      <c r="D120" s="1">
        <f>'PR-RAS'!E124</f>
        <v>264597.89</v>
      </c>
      <c r="E120" s="1">
        <v>0</v>
      </c>
      <c r="F120" s="1">
        <v>0</v>
      </c>
      <c r="G120" s="2">
        <f t="shared" si="0"/>
        <v>86262.597819999995</v>
      </c>
      <c r="H120" s="2">
        <f t="shared" si="1"/>
        <v>0.10999999998603016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170700</v>
      </c>
      <c r="D121" s="1">
        <f>'PR-RAS'!E125</f>
        <v>258597.89</v>
      </c>
      <c r="E121" s="1">
        <v>0</v>
      </c>
      <c r="F121" s="1">
        <v>0</v>
      </c>
      <c r="G121" s="2">
        <f t="shared" si="0"/>
        <v>82547.493600000002</v>
      </c>
      <c r="H121" s="2">
        <f t="shared" si="1"/>
        <v>0.10999999998603016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170700</v>
      </c>
      <c r="D123" s="1">
        <f>'PR-RAS'!E127</f>
        <v>258597.89</v>
      </c>
      <c r="E123" s="1">
        <v>0</v>
      </c>
      <c r="F123" s="1">
        <v>0</v>
      </c>
      <c r="G123" s="2">
        <f t="shared" si="0"/>
        <v>83923.285159999999</v>
      </c>
      <c r="H123" s="2">
        <f t="shared" si="1"/>
        <v>0.10999999998603016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25000</v>
      </c>
      <c r="D124" s="1">
        <f>'PR-RAS'!E128</f>
        <v>6000</v>
      </c>
      <c r="E124" s="1">
        <v>0</v>
      </c>
      <c r="F124" s="1">
        <v>0</v>
      </c>
      <c r="G124" s="2">
        <f t="shared" si="0"/>
        <v>4551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25000</v>
      </c>
      <c r="D125" s="1">
        <f>'PR-RAS'!E129</f>
        <v>6000</v>
      </c>
      <c r="E125" s="1">
        <v>0</v>
      </c>
      <c r="F125" s="1">
        <v>0</v>
      </c>
      <c r="G125" s="2">
        <f t="shared" si="0"/>
        <v>4588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654074</v>
      </c>
      <c r="D129" s="1">
        <f>'PR-RAS'!E133</f>
        <v>865471.79</v>
      </c>
      <c r="E129" s="1">
        <v>0</v>
      </c>
      <c r="F129" s="1">
        <v>0</v>
      </c>
      <c r="G129" s="2">
        <f t="shared" si="0"/>
        <v>305282.25024000002</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654074</v>
      </c>
      <c r="D130" s="1">
        <f>'PR-RAS'!E134</f>
        <v>865471.79</v>
      </c>
      <c r="E130" s="1">
        <v>0</v>
      </c>
      <c r="F130" s="1">
        <v>0</v>
      </c>
      <c r="G130" s="2">
        <f t="shared" si="0"/>
        <v>307667.26782000001</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654074</v>
      </c>
      <c r="D131" s="1">
        <f>'PR-RAS'!E135</f>
        <v>705596.79</v>
      </c>
      <c r="E131" s="1">
        <v>0</v>
      </c>
      <c r="F131" s="1">
        <v>0</v>
      </c>
      <c r="G131" s="2">
        <f t="shared" si="0"/>
        <v>268484.78539999999</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159875</v>
      </c>
      <c r="E132" s="1">
        <v>0</v>
      </c>
      <c r="F132" s="1">
        <v>0</v>
      </c>
      <c r="G132" s="2">
        <f t="shared" si="0"/>
        <v>41887.25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4514711</v>
      </c>
      <c r="D147" s="1">
        <f>'PR-RAS'!E151</f>
        <v>5506421.2700000005</v>
      </c>
      <c r="E147" s="1">
        <v>0</v>
      </c>
      <c r="F147" s="1">
        <v>0</v>
      </c>
      <c r="G147" s="2">
        <f t="shared" si="0"/>
        <v>2267022.81684</v>
      </c>
      <c r="H147" s="2">
        <f t="shared" si="1"/>
        <v>0.27000000048428774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3912684</v>
      </c>
      <c r="D148" s="1">
        <f>'PR-RAS'!E152</f>
        <v>4526683.74</v>
      </c>
      <c r="E148" s="1">
        <v>0</v>
      </c>
      <c r="F148" s="1">
        <v>0</v>
      </c>
      <c r="G148" s="2">
        <f t="shared" si="0"/>
        <v>1906009.5675599999</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3268977</v>
      </c>
      <c r="D149" s="1">
        <f>'PR-RAS'!E153</f>
        <v>3727848.17</v>
      </c>
      <c r="E149" s="1">
        <v>0</v>
      </c>
      <c r="F149" s="1">
        <v>0</v>
      </c>
      <c r="G149" s="2">
        <f t="shared" si="0"/>
        <v>1587251.65432</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3268977</v>
      </c>
      <c r="D150" s="1">
        <f>'PR-RAS'!E154</f>
        <v>3727848.17</v>
      </c>
      <c r="E150" s="1">
        <v>0</v>
      </c>
      <c r="F150" s="1">
        <v>0</v>
      </c>
      <c r="G150" s="2">
        <f t="shared" si="0"/>
        <v>1597976.32766</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104326</v>
      </c>
      <c r="D154" s="1">
        <f>'PR-RAS'!E158</f>
        <v>183826</v>
      </c>
      <c r="E154" s="1">
        <v>0</v>
      </c>
      <c r="F154" s="1">
        <v>0</v>
      </c>
      <c r="G154" s="2">
        <f t="shared" si="0"/>
        <v>72212.634000000005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539381</v>
      </c>
      <c r="D155" s="1">
        <f>'PR-RAS'!E159</f>
        <v>615009.56999999995</v>
      </c>
      <c r="E155" s="1">
        <v>0</v>
      </c>
      <c r="F155" s="1">
        <v>0</v>
      </c>
      <c r="G155" s="2">
        <f t="shared" si="0"/>
        <v>272487.62156</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539381</v>
      </c>
      <c r="D157" s="1">
        <f>'PR-RAS'!E161</f>
        <v>615009.56999999995</v>
      </c>
      <c r="E157" s="1">
        <v>0</v>
      </c>
      <c r="F157" s="1">
        <v>0</v>
      </c>
      <c r="G157" s="2">
        <f t="shared" si="0"/>
        <v>276026.42183999997</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598983</v>
      </c>
      <c r="D159" s="1">
        <f>'PR-RAS'!E163</f>
        <v>977165.82</v>
      </c>
      <c r="E159" s="1">
        <v>0</v>
      </c>
      <c r="F159" s="1">
        <v>0</v>
      </c>
      <c r="G159" s="2">
        <f t="shared" si="0"/>
        <v>403423.71311999997</v>
      </c>
      <c r="H159" s="2">
        <f t="shared" si="1"/>
        <v>0.18000000005122274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47565</v>
      </c>
      <c r="D160" s="1">
        <f>'PR-RAS'!E164</f>
        <v>191678.99</v>
      </c>
      <c r="E160" s="1">
        <v>0</v>
      </c>
      <c r="F160" s="1">
        <v>0</v>
      </c>
      <c r="G160" s="2">
        <f t="shared" si="0"/>
        <v>68516.753819999998</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93046.39</v>
      </c>
      <c r="E161" s="1">
        <v>0</v>
      </c>
      <c r="F161" s="1">
        <v>0</v>
      </c>
      <c r="G161" s="2">
        <f t="shared" si="0"/>
        <v>29774.844799999999</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46385</v>
      </c>
      <c r="D162" s="1">
        <f>'PR-RAS'!E166</f>
        <v>75529.52</v>
      </c>
      <c r="E162" s="1">
        <v>0</v>
      </c>
      <c r="F162" s="1">
        <v>0</v>
      </c>
      <c r="G162" s="2">
        <f t="shared" si="0"/>
        <v>31788.490440000001</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1180</v>
      </c>
      <c r="D163" s="1">
        <f>'PR-RAS'!E167</f>
        <v>23103.08</v>
      </c>
      <c r="E163" s="1">
        <v>0</v>
      </c>
      <c r="F163" s="1">
        <v>0</v>
      </c>
      <c r="G163" s="2">
        <f t="shared" si="0"/>
        <v>7676.5579200000011</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383630</v>
      </c>
      <c r="D165" s="1">
        <f>'PR-RAS'!E169</f>
        <v>441428.47999999998</v>
      </c>
      <c r="E165" s="1">
        <v>0</v>
      </c>
      <c r="F165" s="1">
        <v>0</v>
      </c>
      <c r="G165" s="2">
        <f t="shared" si="0"/>
        <v>207703.86144000001</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87548</v>
      </c>
      <c r="D166" s="1">
        <f>'PR-RAS'!E170</f>
        <v>44059.64</v>
      </c>
      <c r="E166" s="1">
        <v>0</v>
      </c>
      <c r="F166" s="1">
        <v>0</v>
      </c>
      <c r="G166" s="2">
        <f t="shared" si="0"/>
        <v>28985.101200000001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182245</v>
      </c>
      <c r="D167" s="1">
        <f>'PR-RAS'!E171</f>
        <v>270769.48</v>
      </c>
      <c r="E167" s="1">
        <v>0</v>
      </c>
      <c r="F167" s="1">
        <v>0</v>
      </c>
      <c r="G167" s="2">
        <f t="shared" si="0"/>
        <v>120148.13735999999</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49610</v>
      </c>
      <c r="D168" s="1">
        <f>'PR-RAS'!E172</f>
        <v>87510.26</v>
      </c>
      <c r="E168" s="1">
        <v>0</v>
      </c>
      <c r="F168" s="1">
        <v>0</v>
      </c>
      <c r="G168" s="2">
        <f t="shared" si="0"/>
        <v>37513.296840000003</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64227</v>
      </c>
      <c r="D169" s="1">
        <f>'PR-RAS'!E173</f>
        <v>39089.1</v>
      </c>
      <c r="E169" s="1">
        <v>0</v>
      </c>
      <c r="F169" s="1">
        <v>0</v>
      </c>
      <c r="G169" s="2">
        <f t="shared" si="0"/>
        <v>23924.073600000003</v>
      </c>
      <c r="H169" s="2">
        <f t="shared" si="1"/>
        <v>9.9999999998544808E-2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154273</v>
      </c>
      <c r="D173" s="1">
        <f>'PR-RAS'!E177</f>
        <v>197294.25</v>
      </c>
      <c r="E173" s="1">
        <v>0</v>
      </c>
      <c r="F173" s="1">
        <v>0</v>
      </c>
      <c r="G173" s="2">
        <f t="shared" si="0"/>
        <v>94404.177999999985</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67126</v>
      </c>
      <c r="D174" s="1">
        <f>'PR-RAS'!E178</f>
        <v>110752.77</v>
      </c>
      <c r="E174" s="1">
        <v>0</v>
      </c>
      <c r="F174" s="1">
        <v>0</v>
      </c>
      <c r="G174" s="2">
        <f t="shared" si="0"/>
        <v>49933.256420000005</v>
      </c>
      <c r="H174" s="2">
        <f t="shared" si="1"/>
        <v>0.22999999999592546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10250</v>
      </c>
      <c r="D175" s="1">
        <f>'PR-RAS'!E179</f>
        <v>17562.419999999998</v>
      </c>
      <c r="E175" s="1">
        <v>0</v>
      </c>
      <c r="F175" s="1">
        <v>0</v>
      </c>
      <c r="G175" s="2">
        <f t="shared" si="0"/>
        <v>7895.2221599999984</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32935</v>
      </c>
      <c r="D177" s="1">
        <f>'PR-RAS'!E181</f>
        <v>35129.870000000003</v>
      </c>
      <c r="E177" s="1">
        <v>0</v>
      </c>
      <c r="F177" s="1">
        <v>0</v>
      </c>
      <c r="G177" s="2">
        <f t="shared" si="0"/>
        <v>18162.274239999999</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31365</v>
      </c>
      <c r="D179" s="1">
        <f>'PR-RAS'!E183</f>
        <v>25540</v>
      </c>
      <c r="E179" s="1">
        <v>0</v>
      </c>
      <c r="F179" s="1">
        <v>0</v>
      </c>
      <c r="G179" s="2">
        <f t="shared" si="0"/>
        <v>14675.21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1900</v>
      </c>
      <c r="D180" s="1">
        <f>'PR-RAS'!E184</f>
        <v>875</v>
      </c>
      <c r="E180" s="1">
        <v>0</v>
      </c>
      <c r="F180" s="1">
        <v>0</v>
      </c>
      <c r="G180" s="2">
        <f t="shared" si="0"/>
        <v>653.35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10581</v>
      </c>
      <c r="D181" s="1">
        <f>'PR-RAS'!E185</f>
        <v>5706.25</v>
      </c>
      <c r="E181" s="1">
        <v>0</v>
      </c>
      <c r="F181" s="1">
        <v>0</v>
      </c>
      <c r="G181" s="2">
        <f t="shared" si="0"/>
        <v>3958.83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v>
      </c>
      <c r="D182" s="1">
        <f>'PR-RAS'!E186</f>
        <v>1727.94</v>
      </c>
      <c r="E182" s="1">
        <v>0</v>
      </c>
      <c r="F182" s="1">
        <v>0</v>
      </c>
      <c r="G182" s="2">
        <f t="shared" si="0"/>
        <v>646.51027999999997</v>
      </c>
      <c r="H182" s="2">
        <f t="shared" si="1"/>
        <v>5.999999999994543E-2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13515</v>
      </c>
      <c r="D184" s="1">
        <f>'PR-RAS'!E188</f>
        <v>146764.1</v>
      </c>
      <c r="E184" s="1">
        <v>0</v>
      </c>
      <c r="F184" s="1">
        <v>0</v>
      </c>
      <c r="G184" s="2">
        <f t="shared" si="0"/>
        <v>56188.905599999998</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6864</v>
      </c>
      <c r="D186" s="1">
        <f>'PR-RAS'!E190</f>
        <v>6839.93</v>
      </c>
      <c r="E186" s="1">
        <v>0</v>
      </c>
      <c r="F186" s="1">
        <v>0</v>
      </c>
      <c r="G186" s="2">
        <f t="shared" si="0"/>
        <v>3800.6141000000002</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612</v>
      </c>
      <c r="D187" s="1">
        <f>'PR-RAS'!E191</f>
        <v>250</v>
      </c>
      <c r="E187" s="1">
        <v>0</v>
      </c>
      <c r="F187" s="1">
        <v>0</v>
      </c>
      <c r="G187" s="2">
        <f t="shared" si="0"/>
        <v>206.83199999999999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6039</v>
      </c>
      <c r="D188" s="1">
        <f>'PR-RAS'!E192</f>
        <v>2055</v>
      </c>
      <c r="E188" s="1">
        <v>0</v>
      </c>
      <c r="F188" s="1">
        <v>0</v>
      </c>
      <c r="G188" s="2">
        <f t="shared" si="0"/>
        <v>1897.8630000000001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137619.17000000001</v>
      </c>
      <c r="E190" s="1">
        <v>0</v>
      </c>
      <c r="F190" s="1">
        <v>0</v>
      </c>
      <c r="G190" s="2">
        <f t="shared" si="0"/>
        <v>52020.046260000003</v>
      </c>
      <c r="H190" s="2">
        <f t="shared" si="1"/>
        <v>0.17000000001280569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3044</v>
      </c>
      <c r="D192" s="1">
        <f>'PR-RAS'!E196</f>
        <v>2571.71</v>
      </c>
      <c r="E192" s="1">
        <v>0</v>
      </c>
      <c r="F192" s="1">
        <v>0</v>
      </c>
      <c r="G192" s="2">
        <f t="shared" si="0"/>
        <v>1563.7972200000002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3044</v>
      </c>
      <c r="D206" s="1">
        <f>'PR-RAS'!E210</f>
        <v>2571.71</v>
      </c>
      <c r="E206" s="1">
        <v>0</v>
      </c>
      <c r="F206" s="1">
        <v>0</v>
      </c>
      <c r="G206" s="2">
        <f t="shared" si="0"/>
        <v>1678.4211</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3044</v>
      </c>
      <c r="D207" s="1">
        <f>'PR-RAS'!E211</f>
        <v>2571.71</v>
      </c>
      <c r="E207" s="1">
        <v>0</v>
      </c>
      <c r="F207" s="1">
        <v>0</v>
      </c>
      <c r="G207" s="2">
        <f t="shared" si="0"/>
        <v>1686.60852</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4514711</v>
      </c>
      <c r="D285" s="1">
        <f>'PR-RAS'!E289</f>
        <v>5506421.2700000005</v>
      </c>
      <c r="E285" s="1">
        <v>0</v>
      </c>
      <c r="F285" s="1">
        <v>0</v>
      </c>
      <c r="G285" s="2">
        <f t="shared" si="8"/>
        <v>4409825.20536</v>
      </c>
      <c r="H285" s="2">
        <f t="shared" si="9"/>
        <v>0.27000000048428774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37294</v>
      </c>
      <c r="D287" s="1">
        <f>'PR-RAS'!E291</f>
        <v>27768.970000000671</v>
      </c>
      <c r="E287" s="1">
        <v>0</v>
      </c>
      <c r="F287" s="1">
        <v>0</v>
      </c>
      <c r="G287" s="2">
        <f t="shared" si="8"/>
        <v>26549.93484000038</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233149</v>
      </c>
      <c r="D288" s="1">
        <f>'PR-RAS'!E292</f>
        <v>297708</v>
      </c>
      <c r="E288" s="1">
        <v>0</v>
      </c>
      <c r="F288" s="1">
        <v>0</v>
      </c>
      <c r="G288" s="2">
        <f t="shared" si="8"/>
        <v>237798.15499999997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78504</v>
      </c>
      <c r="D345" s="1">
        <f>'PR-RAS'!E350</f>
        <v>159875</v>
      </c>
      <c r="E345" s="1">
        <v>0</v>
      </c>
      <c r="F345" s="1">
        <v>0</v>
      </c>
      <c r="G345" s="2">
        <f t="shared" si="8"/>
        <v>136999.37599999999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78504</v>
      </c>
      <c r="D358" s="1">
        <f>'PR-RAS'!E363</f>
        <v>25000</v>
      </c>
      <c r="E358" s="1">
        <v>0</v>
      </c>
      <c r="F358" s="1">
        <v>0</v>
      </c>
      <c r="G358" s="2">
        <f t="shared" si="8"/>
        <v>45875.928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57310</v>
      </c>
      <c r="D364" s="1">
        <f>'PR-RAS'!E369</f>
        <v>0</v>
      </c>
      <c r="E364" s="1">
        <v>0</v>
      </c>
      <c r="F364" s="1">
        <v>0</v>
      </c>
      <c r="G364" s="2">
        <f t="shared" si="8"/>
        <v>20803.53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57310</v>
      </c>
      <c r="D365" s="1">
        <f>'PR-RAS'!E370</f>
        <v>0</v>
      </c>
      <c r="E365" s="1">
        <v>0</v>
      </c>
      <c r="F365" s="1">
        <v>0</v>
      </c>
      <c r="G365" s="2">
        <f t="shared" si="8"/>
        <v>20860.84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21194</v>
      </c>
      <c r="D378" s="1">
        <f>'PR-RAS'!E383</f>
        <v>25000</v>
      </c>
      <c r="E378" s="1">
        <v>0</v>
      </c>
      <c r="F378" s="1">
        <v>0</v>
      </c>
      <c r="G378" s="2">
        <f t="shared" si="8"/>
        <v>26840.137999999999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21194</v>
      </c>
      <c r="D379" s="1">
        <f>'PR-RAS'!E384</f>
        <v>25000</v>
      </c>
      <c r="E379" s="1">
        <v>0</v>
      </c>
      <c r="F379" s="1">
        <v>0</v>
      </c>
      <c r="G379" s="2">
        <f t="shared" si="8"/>
        <v>26911.331999999999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134875</v>
      </c>
      <c r="E397" s="1">
        <v>0</v>
      </c>
      <c r="F397" s="1">
        <v>0</v>
      </c>
      <c r="G397" s="2">
        <f t="shared" si="8"/>
        <v>106821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134875</v>
      </c>
      <c r="E398" s="1">
        <v>0</v>
      </c>
      <c r="F398" s="1">
        <v>0</v>
      </c>
      <c r="G398" s="2">
        <f t="shared" si="8"/>
        <v>107090.75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78504</v>
      </c>
      <c r="D403" s="1">
        <f>'PR-RAS'!E408</f>
        <v>159875</v>
      </c>
      <c r="E403" s="1">
        <v>0</v>
      </c>
      <c r="F403" s="1">
        <v>0</v>
      </c>
      <c r="G403" s="2">
        <f t="shared" si="8"/>
        <v>160098.10800000001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4477417</v>
      </c>
      <c r="D407" s="1">
        <f>'PR-RAS'!E412</f>
        <v>5478652.2999999998</v>
      </c>
      <c r="E407" s="1">
        <v>0</v>
      </c>
      <c r="F407" s="1">
        <v>0</v>
      </c>
      <c r="G407" s="2">
        <f t="shared" si="8"/>
        <v>6266496.9696000004</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4593215</v>
      </c>
      <c r="D408" s="1">
        <f>'PR-RAS'!E413</f>
        <v>5666296.2700000005</v>
      </c>
      <c r="E408" s="1">
        <v>0</v>
      </c>
      <c r="F408" s="1">
        <v>0</v>
      </c>
      <c r="G408" s="2">
        <f t="shared" si="8"/>
        <v>6481803.6687799999</v>
      </c>
      <c r="H408" s="2">
        <f t="shared" si="9"/>
        <v>0.27000000048428774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115798</v>
      </c>
      <c r="D410" s="1">
        <f>'PR-RAS'!E415</f>
        <v>187643.97000000067</v>
      </c>
      <c r="E410" s="1">
        <v>0</v>
      </c>
      <c r="F410" s="1">
        <v>0</v>
      </c>
      <c r="G410" s="2">
        <f t="shared" si="8"/>
        <v>200854.14946000054</v>
      </c>
      <c r="H410" s="2">
        <f t="shared" si="9"/>
        <v>2.9999999329447746E-2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233149</v>
      </c>
      <c r="D411" s="1">
        <f>'PR-RAS'!E416</f>
        <v>297708</v>
      </c>
      <c r="E411" s="1">
        <v>0</v>
      </c>
      <c r="F411" s="1">
        <v>0</v>
      </c>
      <c r="G411" s="2">
        <f t="shared" si="8"/>
        <v>339711.64999999997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4477417</v>
      </c>
      <c r="D633" s="1">
        <f>'PR-RAS'!E639</f>
        <v>5478652.2999999998</v>
      </c>
      <c r="E633" s="1">
        <v>0</v>
      </c>
      <c r="F633" s="1">
        <v>0</v>
      </c>
      <c r="G633" s="2">
        <f t="shared" si="10"/>
        <v>9754744.0512000006</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4593215</v>
      </c>
      <c r="D634" s="1">
        <f>'PR-RAS'!E640</f>
        <v>5666296.2700000005</v>
      </c>
      <c r="E634" s="1">
        <v>0</v>
      </c>
      <c r="F634" s="1">
        <v>0</v>
      </c>
      <c r="G634" s="2">
        <f t="shared" si="10"/>
        <v>10081036.17282</v>
      </c>
      <c r="H634" s="2">
        <f t="shared" si="11"/>
        <v>0.27000000048428774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115798</v>
      </c>
      <c r="D636" s="1">
        <f>'PR-RAS'!E642</f>
        <v>187643.97000000067</v>
      </c>
      <c r="E636" s="1">
        <v>0</v>
      </c>
      <c r="F636" s="1">
        <v>0</v>
      </c>
      <c r="G636" s="2">
        <f t="shared" si="10"/>
        <v>311839.57190000085</v>
      </c>
      <c r="H636" s="2">
        <f t="shared" si="11"/>
        <v>2.9999999329447746E-2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233149</v>
      </c>
      <c r="D637" s="1">
        <f>'PR-RAS'!E643</f>
        <v>297708</v>
      </c>
      <c r="E637" s="1">
        <v>0</v>
      </c>
      <c r="F637" s="1">
        <v>0</v>
      </c>
      <c r="G637" s="2">
        <f t="shared" si="10"/>
        <v>526967.34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117351</v>
      </c>
      <c r="D639" s="1">
        <f>'PR-RAS'!E645</f>
        <v>110064.02999999933</v>
      </c>
      <c r="E639" s="1">
        <v>0</v>
      </c>
      <c r="F639" s="1">
        <v>0</v>
      </c>
      <c r="G639" s="2">
        <f t="shared" si="10"/>
        <v>215311.64027999915</v>
      </c>
      <c r="H639" s="2">
        <f t="shared" si="11"/>
        <v>2.9999999329447746E-2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233149</v>
      </c>
      <c r="D642" s="1">
        <f>'PR-RAS'!E649</f>
        <v>297708</v>
      </c>
      <c r="E642" s="1">
        <v>0</v>
      </c>
      <c r="F642" s="1">
        <v>0</v>
      </c>
      <c r="G642" s="2">
        <f t="shared" si="10"/>
        <v>531110.16500000004</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4477417</v>
      </c>
      <c r="D643" s="1">
        <f>'PR-RAS'!E650</f>
        <v>5478652.2999999998</v>
      </c>
      <c r="E643" s="1">
        <v>0</v>
      </c>
      <c r="F643" s="1">
        <v>0</v>
      </c>
      <c r="G643" s="2">
        <f t="shared" si="10"/>
        <v>9909091.2672000006</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4593215</v>
      </c>
      <c r="D644" s="1">
        <f>'PR-RAS'!E651</f>
        <v>5666296.2699999996</v>
      </c>
      <c r="E644" s="1">
        <v>0</v>
      </c>
      <c r="F644" s="1">
        <v>0</v>
      </c>
      <c r="G644" s="2">
        <f t="shared" si="10"/>
        <v>10240294.24822</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117351</v>
      </c>
      <c r="D645" s="1">
        <f>'PR-RAS'!E652</f>
        <v>110064.03000000026</v>
      </c>
      <c r="E645" s="1">
        <v>0</v>
      </c>
      <c r="F645" s="1">
        <v>0</v>
      </c>
      <c r="G645" s="2">
        <f t="shared" si="10"/>
        <v>217336.51464000033</v>
      </c>
      <c r="H645" s="2">
        <f t="shared" si="11"/>
        <v>3.0000000260770321E-2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74</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3627642</v>
      </c>
      <c r="D668" s="1">
        <f>'PR-RAS'!E675</f>
        <v>4348581.41</v>
      </c>
      <c r="E668" s="1">
        <v>0</v>
      </c>
      <c r="F668" s="1">
        <v>0</v>
      </c>
      <c r="G668" s="2">
        <f t="shared" si="10"/>
        <v>8220644.8149400009</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6864</v>
      </c>
      <c r="D719" s="1">
        <f>'PR-RAS'!E726</f>
        <v>6839.93</v>
      </c>
      <c r="E719" s="1">
        <v>0</v>
      </c>
      <c r="F719" s="1">
        <v>0</v>
      </c>
      <c r="G719" s="2">
        <f t="shared" si="10"/>
        <v>14750.491480000001</v>
      </c>
      <c r="H719" s="2">
        <f t="shared" si="11"/>
        <v>6.9999999999708962E-2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797624</v>
      </c>
      <c r="D1480" s="6"/>
      <c r="E1480" s="6">
        <v>0</v>
      </c>
      <c r="F1480" s="6">
        <v>0</v>
      </c>
      <c r="G1480" s="7">
        <f t="shared" ref="G1480:G1580" si="34">B1480/1000*C1480</f>
        <v>797.62400000000002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759660.38</v>
      </c>
      <c r="D1481" s="1">
        <v>0</v>
      </c>
      <c r="E1481" s="1">
        <v>0</v>
      </c>
      <c r="F1481" s="1">
        <v>0</v>
      </c>
      <c r="G1481" s="2">
        <f t="shared" si="34"/>
        <v>1519.3207600000001</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759660.38</v>
      </c>
      <c r="D1483" s="1">
        <v>0</v>
      </c>
      <c r="E1483" s="1">
        <v>0</v>
      </c>
      <c r="F1483" s="1">
        <v>0</v>
      </c>
      <c r="G1483" s="2">
        <f t="shared" si="34"/>
        <v>3038.6415200000001</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759660.38</v>
      </c>
      <c r="D1484" s="1">
        <v>0</v>
      </c>
      <c r="E1484" s="1">
        <v>0</v>
      </c>
      <c r="F1484" s="1">
        <v>0</v>
      </c>
      <c r="G1484" s="2">
        <f t="shared" si="34"/>
        <v>3798.3018999999999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797624</v>
      </c>
      <c r="D1499" s="1">
        <v>0</v>
      </c>
      <c r="E1499" s="1">
        <v>0</v>
      </c>
      <c r="F1499" s="1">
        <v>0</v>
      </c>
      <c r="G1499" s="2">
        <f t="shared" si="34"/>
        <v>15952.48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797624</v>
      </c>
      <c r="D1501" s="1">
        <v>0</v>
      </c>
      <c r="E1501" s="1">
        <v>0</v>
      </c>
      <c r="F1501" s="1">
        <v>0</v>
      </c>
      <c r="G1501" s="2">
        <f t="shared" si="34"/>
        <v>17547.727999999999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797624</v>
      </c>
      <c r="D1502" s="1">
        <v>0</v>
      </c>
      <c r="E1502" s="1">
        <v>0</v>
      </c>
      <c r="F1502" s="1">
        <v>0</v>
      </c>
      <c r="G1502" s="2">
        <f t="shared" si="34"/>
        <v>18345.351999999999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759660.37999999989</v>
      </c>
      <c r="D1517" s="1">
        <v>0</v>
      </c>
      <c r="E1517" s="1">
        <v>0</v>
      </c>
      <c r="F1517" s="1">
        <v>0</v>
      </c>
      <c r="G1517" s="2">
        <f t="shared" si="34"/>
        <v>28867.094439999993</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759660.38</v>
      </c>
      <c r="D1518" s="1">
        <v>0</v>
      </c>
      <c r="E1518" s="1">
        <v>0</v>
      </c>
      <c r="F1518" s="1">
        <v>0</v>
      </c>
      <c r="G1518" s="2">
        <f t="shared" si="34"/>
        <v>29626.754820000002</v>
      </c>
      <c r="H1518" s="2">
        <f t="shared" si="35"/>
        <v>0.38000000000465661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759660.38</v>
      </c>
      <c r="D1524" s="1">
        <v>0</v>
      </c>
      <c r="E1524" s="1">
        <v>0</v>
      </c>
      <c r="F1524" s="1">
        <v>0</v>
      </c>
      <c r="G1524" s="2">
        <f t="shared" si="34"/>
        <v>34184.717100000002</v>
      </c>
      <c r="H1524" s="2">
        <f t="shared" si="35"/>
        <v>0.38000000000465661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759660.38</v>
      </c>
      <c r="D1525" s="1">
        <v>0</v>
      </c>
      <c r="E1525" s="1">
        <v>0</v>
      </c>
      <c r="F1525" s="1">
        <v>0</v>
      </c>
      <c r="G1525" s="2">
        <f t="shared" si="34"/>
        <v>34944.377480000003</v>
      </c>
      <c r="H1525" s="2">
        <f t="shared" si="35"/>
        <v>0.38000000000465661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759660.38</v>
      </c>
      <c r="D1526" s="1">
        <v>0</v>
      </c>
      <c r="E1526" s="1">
        <v>0</v>
      </c>
      <c r="F1526" s="1">
        <v>0</v>
      </c>
      <c r="G1526" s="2">
        <f t="shared" si="34"/>
        <v>35704.037859999997</v>
      </c>
      <c r="H1526" s="2">
        <f t="shared" si="35"/>
        <v>0.38000000000465661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12307</v>
      </c>
      <c r="H6" s="20" t="s">
        <v>26</v>
      </c>
      <c r="I6" s="21" t="s">
        <v>27</v>
      </c>
      <c r="J6" s="4"/>
      <c r="L6" s="4"/>
      <c r="M6" s="4"/>
      <c r="N6" s="4"/>
      <c r="O6" s="4"/>
      <c r="P6" s="4"/>
      <c r="Q6" s="4"/>
      <c r="R6" s="4"/>
      <c r="S6" s="4"/>
      <c r="T6" s="4"/>
      <c r="U6" s="4"/>
      <c r="V6" s="4"/>
      <c r="W6" s="4"/>
      <c r="X6" s="4"/>
    </row>
    <row r="7" spans="1:24" ht="15" customHeight="1" x14ac:dyDescent="0.2">
      <c r="B7" s="22"/>
      <c r="C7" s="23"/>
      <c r="D7" s="24"/>
      <c r="E7" s="337" t="s">
        <v>28</v>
      </c>
      <c r="F7" s="340" t="s">
        <v>29</v>
      </c>
      <c r="G7" s="341"/>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8"/>
      <c r="F8" s="329" t="s">
        <v>32</v>
      </c>
      <c r="G8" s="330"/>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8"/>
      <c r="F9" s="331" t="s">
        <v>33</v>
      </c>
      <c r="G9" s="332"/>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8"/>
      <c r="F10" s="329" t="s">
        <v>36</v>
      </c>
      <c r="G10" s="330"/>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9"/>
      <c r="F11" s="342" t="s">
        <v>37</v>
      </c>
      <c r="G11" s="343"/>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7" t="s">
        <v>41</v>
      </c>
      <c r="C15" s="348"/>
      <c r="D15" s="348"/>
      <c r="E15" s="348"/>
      <c r="F15" s="349"/>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50" t="str">
        <f>'PR-RAS'!B6</f>
        <v xml:space="preserve">PRIHODI POSLOVANJA (šifre 61+62+63+64+65+66+67+68) </v>
      </c>
      <c r="C16" s="351"/>
      <c r="D16" s="351"/>
      <c r="E16" s="351"/>
      <c r="F16" s="352"/>
      <c r="G16" s="35" t="str">
        <f>'PR-RAS'!C6</f>
        <v>6</v>
      </c>
      <c r="H16" s="184">
        <f>'PR-RAS'!D6</f>
        <v>4477417</v>
      </c>
      <c r="I16" s="184">
        <f>'PR-RAS'!E6</f>
        <v>5478652.2999999998</v>
      </c>
      <c r="J16" s="4"/>
      <c r="K16" s="4"/>
      <c r="L16" s="4"/>
      <c r="M16" s="4"/>
      <c r="N16" s="4"/>
      <c r="O16" s="4"/>
      <c r="P16" s="4"/>
      <c r="Q16" s="4"/>
      <c r="R16" s="4"/>
      <c r="S16" s="4"/>
      <c r="T16" s="4"/>
      <c r="U16" s="4"/>
      <c r="V16" s="4"/>
      <c r="W16" s="4"/>
      <c r="X16" s="4"/>
    </row>
    <row r="17" spans="1:24" ht="12.75" customHeight="1" x14ac:dyDescent="0.2">
      <c r="A17" s="345"/>
      <c r="B17" s="353" t="str">
        <f>'PR-RAS'!B151</f>
        <v xml:space="preserve">RASHODI POSLOVANJA (šifre 31+32+34+35+36+37+38) </v>
      </c>
      <c r="C17" s="354"/>
      <c r="D17" s="354"/>
      <c r="E17" s="354"/>
      <c r="F17" s="355"/>
      <c r="G17" s="36" t="str">
        <f>'PR-RAS'!C151</f>
        <v>3</v>
      </c>
      <c r="H17" s="184">
        <f>'PR-RAS'!D151</f>
        <v>4514711</v>
      </c>
      <c r="I17" s="184">
        <f>'PR-RAS'!E151</f>
        <v>5506421.2700000005</v>
      </c>
      <c r="J17" s="4"/>
      <c r="K17" s="4"/>
      <c r="L17" s="4"/>
      <c r="M17" s="4"/>
      <c r="N17" s="4"/>
      <c r="O17" s="4"/>
      <c r="P17" s="4"/>
      <c r="Q17" s="4"/>
      <c r="R17" s="4"/>
      <c r="S17" s="4"/>
      <c r="T17" s="4"/>
      <c r="U17" s="4"/>
      <c r="V17" s="4"/>
      <c r="W17" s="4"/>
      <c r="X17" s="4"/>
    </row>
    <row r="18" spans="1:24" ht="12.75" customHeight="1" x14ac:dyDescent="0.2">
      <c r="A18" s="345"/>
      <c r="B18" s="353" t="str">
        <f>'PR-RAS'!B645</f>
        <v>Višak prihoda i primitaka raspoloživ u sljedećem razdoblju (šifre X005 + '9221-9222' - Y005 - '9222-9221')</v>
      </c>
      <c r="C18" s="354"/>
      <c r="D18" s="354"/>
      <c r="E18" s="354"/>
      <c r="F18" s="355"/>
      <c r="G18" s="36" t="str">
        <f>'PR-RAS'!C645</f>
        <v>X006</v>
      </c>
      <c r="H18" s="184">
        <f>'PR-RAS'!D645</f>
        <v>117351</v>
      </c>
      <c r="I18" s="184">
        <f>'PR-RAS'!E645</f>
        <v>110064.02999999933</v>
      </c>
      <c r="J18" s="4"/>
      <c r="K18" s="4"/>
      <c r="L18" s="4"/>
      <c r="M18" s="4"/>
      <c r="N18" s="4"/>
      <c r="O18" s="4"/>
      <c r="P18" s="4"/>
      <c r="Q18" s="4"/>
      <c r="R18" s="4"/>
      <c r="S18" s="4"/>
      <c r="T18" s="4"/>
      <c r="U18" s="4"/>
      <c r="V18" s="4"/>
      <c r="W18" s="4"/>
      <c r="X18" s="4"/>
    </row>
    <row r="19" spans="1:24" ht="12.75" customHeight="1" x14ac:dyDescent="0.2">
      <c r="A19" s="346"/>
      <c r="B19" s="356" t="str">
        <f>'PR-RAS'!B646</f>
        <v>Manjak prihoda i primitaka za pokriće u sljedećem razdoblju (šifre Y005 + '9222-9221' - X005 - '9221-9222' )</v>
      </c>
      <c r="C19" s="357"/>
      <c r="D19" s="357"/>
      <c r="E19" s="357"/>
      <c r="F19" s="358"/>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50" t="str">
        <f>BILANCA!B7</f>
        <v>Nefinancijska imovina (šifre 01+02+03+04+05+06)</v>
      </c>
      <c r="C20" s="351"/>
      <c r="D20" s="351"/>
      <c r="E20" s="351"/>
      <c r="F20" s="352"/>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53" t="str">
        <f>BILANCA!B68</f>
        <v>Financijska imovina (šifre 11+12+13+14+15+16+17+19)</v>
      </c>
      <c r="C21" s="354"/>
      <c r="D21" s="354"/>
      <c r="E21" s="354"/>
      <c r="F21" s="355"/>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53" t="str">
        <f>BILANCA!B176</f>
        <v xml:space="preserve">Obveze (šifre 23+24+25+26+29) </v>
      </c>
      <c r="C22" s="354"/>
      <c r="D22" s="354"/>
      <c r="E22" s="354"/>
      <c r="F22" s="355"/>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56" t="str">
        <f>BILANCA!B237</f>
        <v>Vlastiti izvori (šifre 91 + 922 - 93 + 96 do 98)</v>
      </c>
      <c r="C23" s="357"/>
      <c r="D23" s="357"/>
      <c r="E23" s="357"/>
      <c r="F23" s="358"/>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50" t="str">
        <f>'RAS-funkcijski'!B5</f>
        <v>Opće javne usluge (šifre 011+012+013+014 do 018)</v>
      </c>
      <c r="C24" s="351"/>
      <c r="D24" s="351"/>
      <c r="E24" s="351"/>
      <c r="F24" s="352"/>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53" t="str">
        <f>'RAS-funkcijski'!B35</f>
        <v>Ekonomski poslovi (šifre 041+042+043+044+045+046+047+048+049)</v>
      </c>
      <c r="C25" s="354"/>
      <c r="D25" s="354"/>
      <c r="E25" s="354"/>
      <c r="F25" s="355"/>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53" t="str">
        <f>'RAS-funkcijski'!B88</f>
        <v>Rashodi vezani za stanovanje i kom. pogodnosti koji nisu drugdje svrstani</v>
      </c>
      <c r="C26" s="354"/>
      <c r="D26" s="354"/>
      <c r="E26" s="354"/>
      <c r="F26" s="355"/>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53" t="str">
        <f>'RAS-funkcijski'!B114</f>
        <v>Obrazovanje (šifre 091+092+093+094+095+096+097+098)</v>
      </c>
      <c r="C27" s="354"/>
      <c r="D27" s="354"/>
      <c r="E27" s="354"/>
      <c r="F27" s="355"/>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56" t="str">
        <f>'RAS-funkcijski'!B141</f>
        <v>Kontrolni zbroj (šifre 01+02+03+04+05+06+07+08+09+10)</v>
      </c>
      <c r="C28" s="357"/>
      <c r="D28" s="357"/>
      <c r="E28" s="357"/>
      <c r="F28" s="358"/>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60" t="str">
        <f>'P-VRIO'!B5</f>
        <v>Promjene u vrijednosti i obujmu imovine (šifre 91511+91512)</v>
      </c>
      <c r="C29" s="351"/>
      <c r="D29" s="351"/>
      <c r="E29" s="351"/>
      <c r="F29" s="352"/>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61" t="str">
        <f>'P-VRIO'!B22</f>
        <v>Promjene u obujmu imovine (šifre P016+P023)</v>
      </c>
      <c r="C30" s="354"/>
      <c r="D30" s="354"/>
      <c r="E30" s="354"/>
      <c r="F30" s="355"/>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61" t="str">
        <f>'P-VRIO'!B38</f>
        <v>Promjene u vrijednosti (revalorizacija) i obujmu obveza (šifre 91521+91522)</v>
      </c>
      <c r="C31" s="354"/>
      <c r="D31" s="354"/>
      <c r="E31" s="354"/>
      <c r="F31" s="355"/>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62" t="str">
        <f>'P-VRIO'!B44</f>
        <v>Promjene u obujmu obveza (šifre P035 do P038)</v>
      </c>
      <c r="C32" s="357"/>
      <c r="D32" s="357"/>
      <c r="E32" s="357"/>
      <c r="F32" s="358"/>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50" t="str">
        <f>OBVEZE!B5</f>
        <v>Stanje obveza 1. siječnja (=stanju obveza iz Izvještaja o obvezama na 31. prosinca prethodne godine)</v>
      </c>
      <c r="C33" s="351"/>
      <c r="D33" s="351"/>
      <c r="E33" s="351"/>
      <c r="F33" s="352"/>
      <c r="G33" s="171" t="str">
        <f>OBVEZE!C5</f>
        <v>V001</v>
      </c>
      <c r="H33" s="194" t="s">
        <v>46</v>
      </c>
      <c r="I33" s="195">
        <f>OBVEZE!D5</f>
        <v>797624</v>
      </c>
      <c r="J33" s="4"/>
      <c r="K33" s="4"/>
      <c r="L33" s="4"/>
      <c r="M33" s="4"/>
      <c r="N33" s="4"/>
      <c r="O33" s="4"/>
      <c r="P33" s="4"/>
      <c r="Q33" s="4"/>
      <c r="R33" s="4"/>
      <c r="S33" s="4"/>
      <c r="T33" s="4"/>
      <c r="U33" s="4"/>
      <c r="V33" s="4"/>
      <c r="W33" s="4"/>
      <c r="X33" s="4"/>
    </row>
    <row r="34" spans="1:24" ht="12.75" customHeight="1" x14ac:dyDescent="0.2">
      <c r="A34" s="345"/>
      <c r="B34" s="353" t="str">
        <f>OBVEZE!B42</f>
        <v>Stanje obveza na kraju izvještajnog razdoblja (šifre V001+V002-V004) i (šifre V007+V009)</v>
      </c>
      <c r="C34" s="354"/>
      <c r="D34" s="354"/>
      <c r="E34" s="354"/>
      <c r="F34" s="355"/>
      <c r="G34" s="172" t="str">
        <f>OBVEZE!C42</f>
        <v>V006</v>
      </c>
      <c r="H34" s="188" t="s">
        <v>46</v>
      </c>
      <c r="I34" s="189">
        <f>OBVEZE!D42</f>
        <v>759660.37999999989</v>
      </c>
      <c r="J34" s="4"/>
      <c r="K34" s="4"/>
      <c r="L34" s="4"/>
      <c r="M34" s="4"/>
      <c r="N34" s="4"/>
      <c r="O34" s="4"/>
      <c r="P34" s="4"/>
      <c r="Q34" s="4"/>
      <c r="R34" s="4"/>
      <c r="S34" s="4"/>
      <c r="T34" s="4"/>
      <c r="U34" s="4"/>
      <c r="V34" s="4"/>
      <c r="W34" s="4"/>
      <c r="X34" s="4"/>
    </row>
    <row r="35" spans="1:24" ht="12.75" customHeight="1" x14ac:dyDescent="0.2">
      <c r="A35" s="345"/>
      <c r="B35" s="353" t="str">
        <f>OBVEZE!B43</f>
        <v>Stanje dospjelih obveza na kraju izvještajnog razdoblja (šifre V008+D23+D24 + 'D dio 25,26')</v>
      </c>
      <c r="C35" s="354"/>
      <c r="D35" s="354"/>
      <c r="E35" s="354"/>
      <c r="F35" s="355"/>
      <c r="G35" s="172" t="str">
        <f>OBVEZE!C43</f>
        <v>V007</v>
      </c>
      <c r="H35" s="188" t="s">
        <v>46</v>
      </c>
      <c r="I35" s="189">
        <f>OBVEZE!D43</f>
        <v>759660.38</v>
      </c>
      <c r="J35" s="4"/>
      <c r="K35" s="4"/>
      <c r="L35" s="4"/>
      <c r="M35" s="4"/>
      <c r="N35" s="4"/>
      <c r="O35" s="4"/>
      <c r="P35" s="4"/>
      <c r="Q35" s="4"/>
      <c r="R35" s="4"/>
      <c r="S35" s="4"/>
      <c r="T35" s="4"/>
      <c r="U35" s="4"/>
      <c r="V35" s="4"/>
      <c r="W35" s="4"/>
      <c r="X35" s="4"/>
    </row>
    <row r="36" spans="1:24" ht="12.75" customHeight="1" x14ac:dyDescent="0.2">
      <c r="A36" s="346"/>
      <c r="B36" s="356" t="str">
        <f>OBVEZE!B101</f>
        <v>Stanje nedospjelih obveza na kraju izvještajnog razdoblja (šifre V010 + ND23 + ND24 + 'ND dio 25,26')</v>
      </c>
      <c r="C36" s="357"/>
      <c r="D36" s="357"/>
      <c r="E36" s="357"/>
      <c r="F36" s="358"/>
      <c r="G36" s="173" t="str">
        <f>OBVEZE!C101</f>
        <v>V009</v>
      </c>
      <c r="H36" s="192" t="s">
        <v>46</v>
      </c>
      <c r="I36" s="193">
        <f>OBVEZE!D101</f>
        <v>0</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9" t="s">
        <v>47</v>
      </c>
      <c r="I39" s="359"/>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7" zoomScaleNormal="100" workbookViewId="0">
      <selection activeCell="E651" sqref="E651"/>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7" t="s">
        <v>48</v>
      </c>
      <c r="B2" s="368"/>
      <c r="C2" s="368"/>
      <c r="D2" s="368"/>
      <c r="E2" s="368"/>
      <c r="F2" s="368"/>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9" t="s">
        <v>54</v>
      </c>
      <c r="B5" s="370"/>
      <c r="C5" s="228"/>
      <c r="D5" s="78"/>
      <c r="E5" s="78"/>
      <c r="F5" s="64"/>
    </row>
    <row r="6" spans="1:25" ht="12.75" customHeight="1" x14ac:dyDescent="0.2">
      <c r="A6" s="57">
        <v>6</v>
      </c>
      <c r="B6" s="91" t="s">
        <v>55</v>
      </c>
      <c r="C6" s="54" t="s">
        <v>56</v>
      </c>
      <c r="D6" s="55">
        <f>D7+D44+D50+D82+D106+D124+D133+D139</f>
        <v>4477417</v>
      </c>
      <c r="E6" s="55">
        <f>E7+E44+E50+E82+E106+E124+E133+E139</f>
        <v>5478652.2999999998</v>
      </c>
      <c r="F6" s="56">
        <f t="shared" ref="F6:F131" si="0">IF(D6&lt;&gt;0,IF(E6/D6&gt;=100,"&gt;&gt;100",E6/D6*100),"-")</f>
        <v>122.36189526238006</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3627642</v>
      </c>
      <c r="E50" s="59">
        <f>E51+E54+E59+E62+E65+E68+E71+E74+E77</f>
        <v>4348581.41</v>
      </c>
      <c r="F50" s="56">
        <f t="shared" si="0"/>
        <v>119.87349936956294</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3627642</v>
      </c>
      <c r="E68" s="55">
        <f t="shared" si="15"/>
        <v>4348581.41</v>
      </c>
      <c r="F68" s="56">
        <f t="shared" si="0"/>
        <v>119.87349936956294</v>
      </c>
    </row>
    <row r="69" spans="1:6" ht="12.75" customHeight="1" x14ac:dyDescent="0.2">
      <c r="A69" s="57" t="s">
        <v>181</v>
      </c>
      <c r="B69" s="91" t="s">
        <v>182</v>
      </c>
      <c r="C69" s="54" t="s">
        <v>181</v>
      </c>
      <c r="D69" s="257">
        <v>3627642</v>
      </c>
      <c r="E69" s="257">
        <v>4348581.41</v>
      </c>
      <c r="F69" s="56">
        <f t="shared" si="0"/>
        <v>119.87349936956294</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v>
      </c>
      <c r="E82" s="55">
        <f t="shared" si="19"/>
        <v>1.21</v>
      </c>
      <c r="F82" s="56">
        <f t="shared" si="0"/>
        <v>121</v>
      </c>
    </row>
    <row r="83" spans="1:6" ht="12.75" customHeight="1" x14ac:dyDescent="0.2">
      <c r="A83" s="57">
        <v>641</v>
      </c>
      <c r="B83" s="91" t="s">
        <v>209</v>
      </c>
      <c r="C83" s="54" t="s">
        <v>210</v>
      </c>
      <c r="D83" s="55">
        <f t="shared" ref="D83:E83" si="20">SUM(D84:D90)</f>
        <v>1</v>
      </c>
      <c r="E83" s="55">
        <f t="shared" si="20"/>
        <v>1.21</v>
      </c>
      <c r="F83" s="56">
        <f t="shared" si="0"/>
        <v>121</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v>
      </c>
      <c r="E85" s="257">
        <v>1.21</v>
      </c>
      <c r="F85" s="56">
        <f t="shared" si="0"/>
        <v>121</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195700</v>
      </c>
      <c r="E124" s="55">
        <f t="shared" si="27"/>
        <v>264597.89</v>
      </c>
      <c r="F124" s="56">
        <f t="shared" si="0"/>
        <v>135.20587123147675</v>
      </c>
    </row>
    <row r="125" spans="1:6" ht="12.75" customHeight="1" x14ac:dyDescent="0.2">
      <c r="A125" s="57">
        <v>661</v>
      </c>
      <c r="B125" s="93" t="s">
        <v>293</v>
      </c>
      <c r="C125" s="54" t="s">
        <v>294</v>
      </c>
      <c r="D125" s="55">
        <f t="shared" ref="D125:E125" si="28">SUM(D126:D127)</f>
        <v>170700</v>
      </c>
      <c r="E125" s="55">
        <f t="shared" si="28"/>
        <v>258597.89</v>
      </c>
      <c r="F125" s="56">
        <f t="shared" si="0"/>
        <v>151.4926127709432</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170700</v>
      </c>
      <c r="E127" s="257">
        <v>258597.89</v>
      </c>
      <c r="F127" s="56">
        <f t="shared" si="0"/>
        <v>151.4926127709432</v>
      </c>
    </row>
    <row r="128" spans="1:6" ht="24" x14ac:dyDescent="0.2">
      <c r="A128" s="57">
        <v>663</v>
      </c>
      <c r="B128" s="246" t="s">
        <v>299</v>
      </c>
      <c r="C128" s="54" t="s">
        <v>300</v>
      </c>
      <c r="D128" s="55">
        <f t="shared" ref="D128:E128" si="29">SUM(D129:D132)</f>
        <v>25000</v>
      </c>
      <c r="E128" s="55">
        <f t="shared" si="29"/>
        <v>6000</v>
      </c>
      <c r="F128" s="56">
        <f t="shared" si="0"/>
        <v>24</v>
      </c>
    </row>
    <row r="129" spans="1:6" ht="12.75" customHeight="1" x14ac:dyDescent="0.2">
      <c r="A129" s="57">
        <v>6631</v>
      </c>
      <c r="B129" s="93" t="s">
        <v>301</v>
      </c>
      <c r="C129" s="54" t="s">
        <v>302</v>
      </c>
      <c r="D129" s="257">
        <v>25000</v>
      </c>
      <c r="E129" s="257">
        <v>6000</v>
      </c>
      <c r="F129" s="56">
        <f t="shared" si="0"/>
        <v>24</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654074</v>
      </c>
      <c r="E133" s="55">
        <f t="shared" si="30"/>
        <v>865471.79</v>
      </c>
      <c r="F133" s="56">
        <f t="shared" ref="F133:F223" si="31">IF(D133&lt;&gt;0,IF(E133/D133&gt;=100,"&gt;&gt;100",E133/D133*100),"-")</f>
        <v>132.32016407929379</v>
      </c>
    </row>
    <row r="134" spans="1:6" ht="24" x14ac:dyDescent="0.2">
      <c r="A134" s="57">
        <v>671</v>
      </c>
      <c r="B134" s="247" t="s">
        <v>311</v>
      </c>
      <c r="C134" s="54" t="s">
        <v>312</v>
      </c>
      <c r="D134" s="55">
        <f t="shared" ref="D134:E134" si="32">SUM(D135:D137)</f>
        <v>654074</v>
      </c>
      <c r="E134" s="55">
        <f t="shared" si="32"/>
        <v>865471.79</v>
      </c>
      <c r="F134" s="56">
        <f t="shared" si="31"/>
        <v>132.32016407929379</v>
      </c>
    </row>
    <row r="135" spans="1:6" ht="12.75" customHeight="1" x14ac:dyDescent="0.2">
      <c r="A135" s="57">
        <v>6711</v>
      </c>
      <c r="B135" s="91" t="s">
        <v>313</v>
      </c>
      <c r="C135" s="54" t="s">
        <v>314</v>
      </c>
      <c r="D135" s="257">
        <v>654074</v>
      </c>
      <c r="E135" s="257">
        <v>705596.79</v>
      </c>
      <c r="F135" s="56">
        <f t="shared" si="31"/>
        <v>107.87721114124702</v>
      </c>
    </row>
    <row r="136" spans="1:6" ht="24" x14ac:dyDescent="0.2">
      <c r="A136" s="57">
        <v>6712</v>
      </c>
      <c r="B136" s="247" t="s">
        <v>315</v>
      </c>
      <c r="C136" s="54" t="s">
        <v>316</v>
      </c>
      <c r="D136" s="257"/>
      <c r="E136" s="257">
        <v>159875</v>
      </c>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4514711</v>
      </c>
      <c r="E151" s="55">
        <f t="shared" si="35"/>
        <v>5506421.2700000005</v>
      </c>
      <c r="F151" s="56">
        <f t="shared" si="31"/>
        <v>121.9661960643771</v>
      </c>
    </row>
    <row r="152" spans="1:6" ht="12.75" customHeight="1" x14ac:dyDescent="0.2">
      <c r="A152" s="57">
        <v>31</v>
      </c>
      <c r="B152" s="91" t="s">
        <v>346</v>
      </c>
      <c r="C152" s="54" t="s">
        <v>35</v>
      </c>
      <c r="D152" s="55">
        <f t="shared" ref="D152:E152" si="36">D153+D158+D159</f>
        <v>3912684</v>
      </c>
      <c r="E152" s="55">
        <f t="shared" si="36"/>
        <v>4526683.74</v>
      </c>
      <c r="F152" s="56">
        <f t="shared" si="31"/>
        <v>115.69254608856734</v>
      </c>
    </row>
    <row r="153" spans="1:6" ht="12.75" customHeight="1" x14ac:dyDescent="0.2">
      <c r="A153" s="57">
        <v>311</v>
      </c>
      <c r="B153" s="91" t="s">
        <v>347</v>
      </c>
      <c r="C153" s="54" t="s">
        <v>348</v>
      </c>
      <c r="D153" s="55">
        <f t="shared" ref="D153:E153" si="37">SUM(D154:D157)</f>
        <v>3268977</v>
      </c>
      <c r="E153" s="55">
        <f t="shared" si="37"/>
        <v>3727848.17</v>
      </c>
      <c r="F153" s="56">
        <f t="shared" si="31"/>
        <v>114.03714893068992</v>
      </c>
    </row>
    <row r="154" spans="1:6" ht="12.75" customHeight="1" x14ac:dyDescent="0.2">
      <c r="A154" s="57">
        <v>3111</v>
      </c>
      <c r="B154" s="91" t="s">
        <v>349</v>
      </c>
      <c r="C154" s="54" t="s">
        <v>350</v>
      </c>
      <c r="D154" s="257">
        <v>3268977</v>
      </c>
      <c r="E154" s="257">
        <v>3727848.17</v>
      </c>
      <c r="F154" s="56">
        <f t="shared" si="31"/>
        <v>114.03714893068992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104326</v>
      </c>
      <c r="E158" s="257">
        <v>183826</v>
      </c>
      <c r="F158" s="56">
        <f t="shared" si="31"/>
        <v>176.20343921937004</v>
      </c>
    </row>
    <row r="159" spans="1:6" ht="12.75" customHeight="1" x14ac:dyDescent="0.2">
      <c r="A159" s="57">
        <v>313</v>
      </c>
      <c r="B159" s="91" t="s">
        <v>359</v>
      </c>
      <c r="C159" s="54" t="s">
        <v>360</v>
      </c>
      <c r="D159" s="55">
        <f t="shared" ref="D159:E159" si="38">SUM(D160:D162)</f>
        <v>539381</v>
      </c>
      <c r="E159" s="55">
        <f t="shared" si="38"/>
        <v>615009.56999999995</v>
      </c>
      <c r="F159" s="56">
        <f t="shared" si="31"/>
        <v>114.02136337764956</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539381</v>
      </c>
      <c r="E161" s="257">
        <v>615009.56999999995</v>
      </c>
      <c r="F161" s="56">
        <f t="shared" si="31"/>
        <v>114.02136337764956</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598983</v>
      </c>
      <c r="E163" s="55">
        <f t="shared" si="39"/>
        <v>977165.82</v>
      </c>
      <c r="F163" s="56">
        <f t="shared" si="31"/>
        <v>163.13748804223158</v>
      </c>
    </row>
    <row r="164" spans="1:6" ht="12.75" customHeight="1" x14ac:dyDescent="0.2">
      <c r="A164" s="57">
        <v>321</v>
      </c>
      <c r="B164" s="91" t="s">
        <v>368</v>
      </c>
      <c r="C164" s="54" t="s">
        <v>369</v>
      </c>
      <c r="D164" s="55">
        <f t="shared" ref="D164:E164" si="40">SUM(D165:D168)</f>
        <v>47565</v>
      </c>
      <c r="E164" s="55">
        <f t="shared" si="40"/>
        <v>191678.99</v>
      </c>
      <c r="F164" s="56">
        <f t="shared" si="31"/>
        <v>402.98326500578156</v>
      </c>
    </row>
    <row r="165" spans="1:6" ht="12.75" customHeight="1" x14ac:dyDescent="0.2">
      <c r="A165" s="57">
        <v>3211</v>
      </c>
      <c r="B165" s="91" t="s">
        <v>370</v>
      </c>
      <c r="C165" s="54" t="s">
        <v>371</v>
      </c>
      <c r="D165" s="257"/>
      <c r="E165" s="257">
        <v>93046.39</v>
      </c>
      <c r="F165" s="56" t="str">
        <f t="shared" si="31"/>
        <v>-</v>
      </c>
    </row>
    <row r="166" spans="1:6" ht="12.75" customHeight="1" x14ac:dyDescent="0.2">
      <c r="A166" s="57">
        <v>3212</v>
      </c>
      <c r="B166" s="91" t="s">
        <v>372</v>
      </c>
      <c r="C166" s="54" t="s">
        <v>373</v>
      </c>
      <c r="D166" s="257">
        <v>46385</v>
      </c>
      <c r="E166" s="257">
        <v>75529.52</v>
      </c>
      <c r="F166" s="56">
        <f t="shared" si="31"/>
        <v>162.83177751428263</v>
      </c>
    </row>
    <row r="167" spans="1:6" ht="12.75" customHeight="1" x14ac:dyDescent="0.2">
      <c r="A167" s="57">
        <v>3213</v>
      </c>
      <c r="B167" s="91" t="s">
        <v>374</v>
      </c>
      <c r="C167" s="54" t="s">
        <v>375</v>
      </c>
      <c r="D167" s="257">
        <v>1180</v>
      </c>
      <c r="E167" s="257">
        <v>23103.08</v>
      </c>
      <c r="F167" s="56">
        <f t="shared" si="31"/>
        <v>1957.8881355932203</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383630</v>
      </c>
      <c r="E169" s="55">
        <f t="shared" si="41"/>
        <v>441428.47999999998</v>
      </c>
      <c r="F169" s="56">
        <f t="shared" si="31"/>
        <v>115.06620441571305</v>
      </c>
    </row>
    <row r="170" spans="1:6" ht="12.75" customHeight="1" x14ac:dyDescent="0.2">
      <c r="A170" s="57">
        <v>3221</v>
      </c>
      <c r="B170" s="91" t="s">
        <v>380</v>
      </c>
      <c r="C170" s="54" t="s">
        <v>381</v>
      </c>
      <c r="D170" s="257">
        <v>87548</v>
      </c>
      <c r="E170" s="257">
        <v>44059.64</v>
      </c>
      <c r="F170" s="56">
        <f t="shared" si="31"/>
        <v>50.326266733677528</v>
      </c>
    </row>
    <row r="171" spans="1:6" ht="12.75" customHeight="1" x14ac:dyDescent="0.2">
      <c r="A171" s="57">
        <v>3222</v>
      </c>
      <c r="B171" s="91" t="s">
        <v>382</v>
      </c>
      <c r="C171" s="54" t="s">
        <v>383</v>
      </c>
      <c r="D171" s="257">
        <v>182245</v>
      </c>
      <c r="E171" s="257">
        <v>270769.48</v>
      </c>
      <c r="F171" s="56">
        <f t="shared" si="31"/>
        <v>148.57443551263407</v>
      </c>
    </row>
    <row r="172" spans="1:6" ht="12.75" customHeight="1" x14ac:dyDescent="0.2">
      <c r="A172" s="57">
        <v>3223</v>
      </c>
      <c r="B172" s="91" t="s">
        <v>384</v>
      </c>
      <c r="C172" s="54" t="s">
        <v>385</v>
      </c>
      <c r="D172" s="257">
        <v>49610</v>
      </c>
      <c r="E172" s="257">
        <v>87510.26</v>
      </c>
      <c r="F172" s="56">
        <f t="shared" si="31"/>
        <v>176.39641201370691</v>
      </c>
    </row>
    <row r="173" spans="1:6" ht="12.75" customHeight="1" x14ac:dyDescent="0.2">
      <c r="A173" s="57">
        <v>3224</v>
      </c>
      <c r="B173" s="91" t="s">
        <v>386</v>
      </c>
      <c r="C173" s="54" t="s">
        <v>387</v>
      </c>
      <c r="D173" s="257">
        <v>64227</v>
      </c>
      <c r="E173" s="328">
        <v>39089.1</v>
      </c>
      <c r="F173" s="56">
        <f t="shared" si="31"/>
        <v>60.860852912326592</v>
      </c>
    </row>
    <row r="174" spans="1:6" ht="12.75" customHeight="1" x14ac:dyDescent="0.2">
      <c r="A174" s="57">
        <v>3225</v>
      </c>
      <c r="B174" s="91" t="s">
        <v>388</v>
      </c>
      <c r="C174" s="54" t="s">
        <v>389</v>
      </c>
      <c r="D174" s="257"/>
      <c r="E174" s="257"/>
      <c r="F174" s="56" t="str">
        <f t="shared" si="31"/>
        <v>-</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c r="F176" s="56" t="str">
        <f t="shared" si="31"/>
        <v>-</v>
      </c>
    </row>
    <row r="177" spans="1:6" ht="12.75" customHeight="1" x14ac:dyDescent="0.2">
      <c r="A177" s="57">
        <v>323</v>
      </c>
      <c r="B177" s="91" t="s">
        <v>394</v>
      </c>
      <c r="C177" s="54" t="s">
        <v>395</v>
      </c>
      <c r="D177" s="55">
        <f t="shared" ref="D177:E177" si="42">SUM(D178:D186)</f>
        <v>154273</v>
      </c>
      <c r="E177" s="55">
        <f t="shared" si="42"/>
        <v>197294.25</v>
      </c>
      <c r="F177" s="56">
        <f t="shared" si="31"/>
        <v>127.88644156786995</v>
      </c>
    </row>
    <row r="178" spans="1:6" ht="12.75" customHeight="1" x14ac:dyDescent="0.2">
      <c r="A178" s="57">
        <v>3231</v>
      </c>
      <c r="B178" s="91" t="s">
        <v>396</v>
      </c>
      <c r="C178" s="54" t="s">
        <v>397</v>
      </c>
      <c r="D178" s="257">
        <v>67126</v>
      </c>
      <c r="E178" s="257">
        <v>110752.77</v>
      </c>
      <c r="F178" s="56">
        <f t="shared" si="31"/>
        <v>164.99235765575187</v>
      </c>
    </row>
    <row r="179" spans="1:6" ht="12.75" customHeight="1" x14ac:dyDescent="0.2">
      <c r="A179" s="57">
        <v>3232</v>
      </c>
      <c r="B179" s="91" t="s">
        <v>398</v>
      </c>
      <c r="C179" s="54" t="s">
        <v>399</v>
      </c>
      <c r="D179" s="257">
        <v>10250</v>
      </c>
      <c r="E179" s="257">
        <v>17562.419999999998</v>
      </c>
      <c r="F179" s="56">
        <f t="shared" si="31"/>
        <v>171.34068292682926</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32935</v>
      </c>
      <c r="E181" s="257">
        <v>35129.870000000003</v>
      </c>
      <c r="F181" s="56">
        <f t="shared" si="31"/>
        <v>106.66424776074086</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31365</v>
      </c>
      <c r="E183" s="257">
        <v>25540</v>
      </c>
      <c r="F183" s="56">
        <f t="shared" si="31"/>
        <v>81.428343695201661</v>
      </c>
    </row>
    <row r="184" spans="1:6" ht="12.75" customHeight="1" x14ac:dyDescent="0.2">
      <c r="A184" s="57">
        <v>3237</v>
      </c>
      <c r="B184" s="91" t="s">
        <v>408</v>
      </c>
      <c r="C184" s="54" t="s">
        <v>409</v>
      </c>
      <c r="D184" s="257">
        <v>1900</v>
      </c>
      <c r="E184" s="257">
        <v>875</v>
      </c>
      <c r="F184" s="56">
        <f t="shared" si="31"/>
        <v>46.05263157894737</v>
      </c>
    </row>
    <row r="185" spans="1:6" ht="12.75" customHeight="1" x14ac:dyDescent="0.2">
      <c r="A185" s="57">
        <v>3238</v>
      </c>
      <c r="B185" s="91" t="s">
        <v>410</v>
      </c>
      <c r="C185" s="54" t="s">
        <v>411</v>
      </c>
      <c r="D185" s="257">
        <v>10581</v>
      </c>
      <c r="E185" s="257">
        <v>5706.25</v>
      </c>
      <c r="F185" s="56">
        <f t="shared" si="31"/>
        <v>53.929212739816656</v>
      </c>
    </row>
    <row r="186" spans="1:6" ht="12.75" customHeight="1" x14ac:dyDescent="0.2">
      <c r="A186" s="57">
        <v>3239</v>
      </c>
      <c r="B186" s="91" t="s">
        <v>412</v>
      </c>
      <c r="C186" s="54" t="s">
        <v>413</v>
      </c>
      <c r="D186" s="257">
        <v>116</v>
      </c>
      <c r="E186" s="257">
        <v>1727.94</v>
      </c>
      <c r="F186" s="56">
        <f t="shared" si="31"/>
        <v>1489.6034482758621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13515</v>
      </c>
      <c r="E188" s="55">
        <f t="shared" si="43"/>
        <v>146764.1</v>
      </c>
      <c r="F188" s="56">
        <f t="shared" si="31"/>
        <v>1085.934887162412</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6864</v>
      </c>
      <c r="E190" s="257">
        <v>6839.93</v>
      </c>
      <c r="F190" s="56">
        <f t="shared" si="31"/>
        <v>99.649329836829835</v>
      </c>
    </row>
    <row r="191" spans="1:6" ht="12.75" customHeight="1" x14ac:dyDescent="0.2">
      <c r="A191" s="57">
        <v>3293</v>
      </c>
      <c r="B191" s="91" t="s">
        <v>422</v>
      </c>
      <c r="C191" s="54" t="s">
        <v>423</v>
      </c>
      <c r="D191" s="257">
        <v>612</v>
      </c>
      <c r="E191" s="257">
        <v>250</v>
      </c>
      <c r="F191" s="56">
        <f t="shared" si="31"/>
        <v>40.849673202614376</v>
      </c>
    </row>
    <row r="192" spans="1:6" ht="12.75" customHeight="1" x14ac:dyDescent="0.2">
      <c r="A192" s="57">
        <v>3294</v>
      </c>
      <c r="B192" s="91" t="s">
        <v>424</v>
      </c>
      <c r="C192" s="54" t="s">
        <v>425</v>
      </c>
      <c r="D192" s="257">
        <v>6039</v>
      </c>
      <c r="E192" s="257">
        <v>2055</v>
      </c>
      <c r="F192" s="56">
        <f t="shared" si="31"/>
        <v>34.02881271733731</v>
      </c>
    </row>
    <row r="193" spans="1:6" ht="12.75" customHeight="1" x14ac:dyDescent="0.2">
      <c r="A193" s="57">
        <v>3295</v>
      </c>
      <c r="B193" s="91" t="s">
        <v>426</v>
      </c>
      <c r="C193" s="54" t="s">
        <v>427</v>
      </c>
      <c r="D193" s="257"/>
      <c r="E193" s="257"/>
      <c r="F193" s="56" t="str">
        <f t="shared" si="31"/>
        <v>-</v>
      </c>
    </row>
    <row r="194" spans="1:6" ht="12.75" customHeight="1" x14ac:dyDescent="0.2">
      <c r="A194" s="57" t="s">
        <v>428</v>
      </c>
      <c r="B194" s="91" t="s">
        <v>429</v>
      </c>
      <c r="C194" s="54" t="s">
        <v>428</v>
      </c>
      <c r="D194" s="257"/>
      <c r="E194" s="257">
        <v>137619.17000000001</v>
      </c>
      <c r="F194" s="56" t="str">
        <f t="shared" si="31"/>
        <v>-</v>
      </c>
    </row>
    <row r="195" spans="1:6" ht="12.75" customHeight="1" x14ac:dyDescent="0.2">
      <c r="A195" s="57">
        <v>3299</v>
      </c>
      <c r="B195" s="91" t="s">
        <v>430</v>
      </c>
      <c r="C195" s="54" t="s">
        <v>431</v>
      </c>
      <c r="D195" s="257"/>
      <c r="E195" s="257"/>
      <c r="F195" s="56" t="str">
        <f t="shared" si="31"/>
        <v>-</v>
      </c>
    </row>
    <row r="196" spans="1:6" ht="12.75" customHeight="1" x14ac:dyDescent="0.2">
      <c r="A196" s="57">
        <v>34</v>
      </c>
      <c r="B196" s="247" t="s">
        <v>432</v>
      </c>
      <c r="C196" s="54" t="s">
        <v>433</v>
      </c>
      <c r="D196" s="55">
        <f t="shared" ref="D196:E196" si="44">D197+D202+D210</f>
        <v>3044</v>
      </c>
      <c r="E196" s="55">
        <f t="shared" si="44"/>
        <v>2571.71</v>
      </c>
      <c r="F196" s="56">
        <f t="shared" si="31"/>
        <v>84.484559789750321</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3044</v>
      </c>
      <c r="E210" s="55">
        <f t="shared" si="47"/>
        <v>2571.71</v>
      </c>
      <c r="F210" s="56">
        <f t="shared" si="31"/>
        <v>84.484559789750321</v>
      </c>
    </row>
    <row r="211" spans="1:6" ht="12.75" customHeight="1" x14ac:dyDescent="0.2">
      <c r="A211" s="57">
        <v>3431</v>
      </c>
      <c r="B211" s="247" t="s">
        <v>462</v>
      </c>
      <c r="C211" s="54" t="s">
        <v>463</v>
      </c>
      <c r="D211" s="257">
        <v>3044</v>
      </c>
      <c r="E211" s="257">
        <v>2571.71</v>
      </c>
      <c r="F211" s="56">
        <f t="shared" si="31"/>
        <v>84.484559789750321</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4514711</v>
      </c>
      <c r="E289" s="55">
        <f t="shared" si="79"/>
        <v>5506421.2700000005</v>
      </c>
      <c r="F289" s="56">
        <f t="shared" si="76"/>
        <v>121.9661960643771</v>
      </c>
    </row>
    <row r="290" spans="1:6" ht="12.75" customHeight="1" x14ac:dyDescent="0.2">
      <c r="A290" s="57" t="s">
        <v>605</v>
      </c>
      <c r="B290" s="91" t="s">
        <v>616</v>
      </c>
      <c r="C290" s="54" t="s">
        <v>617</v>
      </c>
      <c r="D290" s="55">
        <f>IF(D6&gt;=D289,D6-D289,0)</f>
        <v>0</v>
      </c>
      <c r="E290" s="55">
        <f>IF(E6&gt;=E289,E6-E289,0)</f>
        <v>0</v>
      </c>
      <c r="F290" s="56" t="str">
        <f t="shared" si="76"/>
        <v>-</v>
      </c>
    </row>
    <row r="291" spans="1:6" ht="12.75" customHeight="1" x14ac:dyDescent="0.2">
      <c r="A291" s="57" t="s">
        <v>605</v>
      </c>
      <c r="B291" s="91" t="s">
        <v>618</v>
      </c>
      <c r="C291" s="54" t="s">
        <v>619</v>
      </c>
      <c r="D291" s="55">
        <f>IF(D289&gt;=D6,D289-D6,0)</f>
        <v>37294</v>
      </c>
      <c r="E291" s="55">
        <f>IF(E289&gt;=E6,E289-E6,0)</f>
        <v>27768.970000000671</v>
      </c>
      <c r="F291" s="56">
        <f t="shared" si="76"/>
        <v>74.459618169144292</v>
      </c>
    </row>
    <row r="292" spans="1:6" ht="12.75" customHeight="1" x14ac:dyDescent="0.2">
      <c r="A292" s="57">
        <v>92211</v>
      </c>
      <c r="B292" s="91" t="s">
        <v>620</v>
      </c>
      <c r="C292" s="54" t="s">
        <v>621</v>
      </c>
      <c r="D292" s="257">
        <v>233149</v>
      </c>
      <c r="E292" s="257">
        <v>297708</v>
      </c>
      <c r="F292" s="56">
        <f t="shared" si="76"/>
        <v>127.69001797134021</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9" t="s">
        <v>630</v>
      </c>
      <c r="B297" s="370"/>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78504</v>
      </c>
      <c r="E350" s="55">
        <f t="shared" si="95"/>
        <v>159875</v>
      </c>
      <c r="F350" s="56">
        <f t="shared" si="81"/>
        <v>203.65204320798941</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78504</v>
      </c>
      <c r="E363" s="55">
        <f t="shared" si="99"/>
        <v>25000</v>
      </c>
      <c r="F363" s="56">
        <f t="shared" si="81"/>
        <v>31.845511056761438</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57310</v>
      </c>
      <c r="E369" s="55">
        <f t="shared" si="101"/>
        <v>0</v>
      </c>
      <c r="F369" s="56">
        <f t="shared" si="81"/>
        <v>0</v>
      </c>
    </row>
    <row r="370" spans="1:6" ht="12.75" customHeight="1" x14ac:dyDescent="0.2">
      <c r="A370" s="57">
        <v>4221</v>
      </c>
      <c r="B370" s="91" t="s">
        <v>671</v>
      </c>
      <c r="C370" s="54" t="s">
        <v>763</v>
      </c>
      <c r="D370" s="257">
        <v>57310</v>
      </c>
      <c r="E370" s="257"/>
      <c r="F370" s="56">
        <f t="shared" si="81"/>
        <v>0</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21194</v>
      </c>
      <c r="E383" s="55">
        <f t="shared" si="103"/>
        <v>25000</v>
      </c>
      <c r="F383" s="56">
        <f t="shared" si="81"/>
        <v>117.95791261677833</v>
      </c>
    </row>
    <row r="384" spans="1:6" ht="12.75" customHeight="1" x14ac:dyDescent="0.2">
      <c r="A384" s="57">
        <v>4241</v>
      </c>
      <c r="B384" s="91" t="s">
        <v>780</v>
      </c>
      <c r="C384" s="54" t="s">
        <v>781</v>
      </c>
      <c r="D384" s="257">
        <v>21194</v>
      </c>
      <c r="E384" s="257">
        <v>25000</v>
      </c>
      <c r="F384" s="56">
        <f t="shared" si="81"/>
        <v>117.95791261677833</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134875</v>
      </c>
      <c r="F402" s="56" t="str">
        <f t="shared" si="81"/>
        <v>-</v>
      </c>
    </row>
    <row r="403" spans="1:6" ht="12.75" customHeight="1" x14ac:dyDescent="0.2">
      <c r="A403" s="57">
        <v>451</v>
      </c>
      <c r="B403" s="91" t="s">
        <v>808</v>
      </c>
      <c r="C403" s="54" t="s">
        <v>809</v>
      </c>
      <c r="D403" s="257"/>
      <c r="E403" s="257">
        <v>134875</v>
      </c>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78504</v>
      </c>
      <c r="E408" s="55">
        <f t="shared" si="111"/>
        <v>159875</v>
      </c>
      <c r="F408" s="56">
        <f t="shared" si="81"/>
        <v>203.65204320798941</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4477417</v>
      </c>
      <c r="E412" s="55">
        <f>E6+E298</f>
        <v>5478652.2999999998</v>
      </c>
      <c r="F412" s="56">
        <f t="shared" si="81"/>
        <v>122.36189526238006</v>
      </c>
    </row>
    <row r="413" spans="1:6" ht="12.75" customHeight="1" x14ac:dyDescent="0.2">
      <c r="A413" s="57" t="s">
        <v>605</v>
      </c>
      <c r="B413" s="91" t="s">
        <v>828</v>
      </c>
      <c r="C413" s="54" t="s">
        <v>829</v>
      </c>
      <c r="D413" s="55">
        <f t="shared" ref="D413:E413" si="112">D289+D350</f>
        <v>4593215</v>
      </c>
      <c r="E413" s="55">
        <f t="shared" si="112"/>
        <v>5666296.2700000005</v>
      </c>
      <c r="F413" s="56">
        <f t="shared" si="81"/>
        <v>123.36231310748573</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115798</v>
      </c>
      <c r="E415" s="55">
        <f t="shared" si="114"/>
        <v>187643.97000000067</v>
      </c>
      <c r="F415" s="56">
        <f t="shared" si="81"/>
        <v>162.04422356172012</v>
      </c>
    </row>
    <row r="416" spans="1:6" ht="12.75" customHeight="1" x14ac:dyDescent="0.2">
      <c r="A416" s="65" t="s">
        <v>834</v>
      </c>
      <c r="B416" s="247" t="s">
        <v>835</v>
      </c>
      <c r="C416" s="66" t="s">
        <v>836</v>
      </c>
      <c r="D416" s="55">
        <f t="shared" ref="D416:E416" si="115">IF(D292-D293+D409-D410&gt;=0,D292-D293+D409-D410,0)</f>
        <v>233149</v>
      </c>
      <c r="E416" s="55">
        <f t="shared" si="115"/>
        <v>297708</v>
      </c>
      <c r="F416" s="56">
        <f t="shared" si="81"/>
        <v>127.69001797134021</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9" t="s">
        <v>842</v>
      </c>
      <c r="B419" s="370"/>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4477417</v>
      </c>
      <c r="E639" s="55">
        <f t="shared" si="180"/>
        <v>5478652.2999999998</v>
      </c>
      <c r="F639" s="56">
        <f t="shared" si="119"/>
        <v>122.36189526238006</v>
      </c>
    </row>
    <row r="640" spans="1:6" ht="12.75" customHeight="1" x14ac:dyDescent="0.2">
      <c r="A640" s="57" t="s">
        <v>605</v>
      </c>
      <c r="B640" s="91" t="s">
        <v>1274</v>
      </c>
      <c r="C640" s="54" t="s">
        <v>1275</v>
      </c>
      <c r="D640" s="55">
        <f t="shared" ref="D640:E640" si="181">D413+D528</f>
        <v>4593215</v>
      </c>
      <c r="E640" s="55">
        <f t="shared" si="181"/>
        <v>5666296.2700000005</v>
      </c>
      <c r="F640" s="56">
        <f t="shared" si="119"/>
        <v>123.36231310748573</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115798</v>
      </c>
      <c r="E642" s="55">
        <f t="shared" si="183"/>
        <v>187643.97000000067</v>
      </c>
      <c r="F642" s="56">
        <f t="shared" si="119"/>
        <v>162.04422356172012</v>
      </c>
    </row>
    <row r="643" spans="1:6" ht="24" x14ac:dyDescent="0.2">
      <c r="A643" s="65" t="s">
        <v>1280</v>
      </c>
      <c r="B643" s="91" t="s">
        <v>1281</v>
      </c>
      <c r="C643" s="66" t="s">
        <v>1280</v>
      </c>
      <c r="D643" s="55">
        <f t="shared" ref="D643:E643" si="184">IF(D416-D417+D637-D638&gt;=0,D416-D417+D637-D638,0)</f>
        <v>233149</v>
      </c>
      <c r="E643" s="55">
        <f t="shared" si="184"/>
        <v>297708</v>
      </c>
      <c r="F643" s="56">
        <f t="shared" si="119"/>
        <v>127.69001797134021</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117351</v>
      </c>
      <c r="E645" s="55">
        <f t="shared" si="186"/>
        <v>110064.02999999933</v>
      </c>
      <c r="F645" s="56">
        <f t="shared" si="119"/>
        <v>93.790449165323963</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9" t="s">
        <v>1290</v>
      </c>
      <c r="B648" s="370"/>
      <c r="C648" s="233"/>
      <c r="D648" s="63"/>
      <c r="E648" s="63"/>
      <c r="F648" s="64"/>
    </row>
    <row r="649" spans="1:6" ht="12.75" customHeight="1" x14ac:dyDescent="0.2">
      <c r="A649" s="57">
        <v>11</v>
      </c>
      <c r="B649" s="91" t="s">
        <v>1291</v>
      </c>
      <c r="C649" s="54" t="s">
        <v>1292</v>
      </c>
      <c r="D649" s="257">
        <v>233149</v>
      </c>
      <c r="E649" s="257">
        <v>297708</v>
      </c>
      <c r="F649" s="56">
        <f t="shared" ref="F649:F724" si="188">IF(D649&lt;&gt;0,IF(E649/D649&gt;=100,"&gt;&gt;100",E649/D649*100),"-")</f>
        <v>127.69001797134021</v>
      </c>
    </row>
    <row r="650" spans="1:6" ht="12.75" customHeight="1" x14ac:dyDescent="0.2">
      <c r="A650" s="57" t="s">
        <v>1293</v>
      </c>
      <c r="B650" s="91" t="s">
        <v>1294</v>
      </c>
      <c r="C650" s="54" t="s">
        <v>1293</v>
      </c>
      <c r="D650" s="257">
        <v>4477417</v>
      </c>
      <c r="E650" s="257">
        <v>5478652.2999999998</v>
      </c>
      <c r="F650" s="56">
        <f t="shared" si="188"/>
        <v>122.36189526238006</v>
      </c>
    </row>
    <row r="651" spans="1:6" ht="12.75" customHeight="1" x14ac:dyDescent="0.2">
      <c r="A651" s="57" t="s">
        <v>1295</v>
      </c>
      <c r="B651" s="91" t="s">
        <v>1296</v>
      </c>
      <c r="C651" s="54" t="s">
        <v>1295</v>
      </c>
      <c r="D651" s="257">
        <v>4593215</v>
      </c>
      <c r="E651" s="257">
        <v>5666296.2699999996</v>
      </c>
      <c r="F651" s="56">
        <f t="shared" si="188"/>
        <v>123.3623131074857</v>
      </c>
    </row>
    <row r="652" spans="1:6" ht="24" x14ac:dyDescent="0.2">
      <c r="A652" s="57">
        <v>11</v>
      </c>
      <c r="B652" s="91" t="s">
        <v>1297</v>
      </c>
      <c r="C652" s="54" t="s">
        <v>1298</v>
      </c>
      <c r="D652" s="55">
        <f t="shared" ref="D652:E652" si="189">+D649+D650-D651</f>
        <v>117351</v>
      </c>
      <c r="E652" s="55">
        <f t="shared" si="189"/>
        <v>110064.03000000026</v>
      </c>
      <c r="F652" s="56">
        <f t="shared" si="188"/>
        <v>93.790449165324759</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74</v>
      </c>
      <c r="E654" s="280">
        <v>74</v>
      </c>
      <c r="F654" s="56">
        <f t="shared" si="188"/>
        <v>100</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55</v>
      </c>
      <c r="E656" s="280">
        <v>55</v>
      </c>
      <c r="F656" s="56">
        <f t="shared" si="188"/>
        <v>100</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3627642</v>
      </c>
      <c r="E675" s="257">
        <v>4348581.41</v>
      </c>
      <c r="F675" s="56">
        <f t="shared" si="188"/>
        <v>119.87349936956294</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c r="E717" s="257"/>
      <c r="F717" s="56" t="str">
        <f t="shared" si="188"/>
        <v>-</v>
      </c>
    </row>
    <row r="718" spans="1:6" ht="12.75" customHeight="1" x14ac:dyDescent="0.2">
      <c r="A718" s="57">
        <v>32121</v>
      </c>
      <c r="B718" s="91" t="s">
        <v>1412</v>
      </c>
      <c r="C718" s="54" t="s">
        <v>1413</v>
      </c>
      <c r="D718" s="257"/>
      <c r="E718" s="257"/>
      <c r="F718" s="56" t="str">
        <f t="shared" si="188"/>
        <v>-</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v>6864</v>
      </c>
      <c r="E726" s="257">
        <v>6839.93</v>
      </c>
      <c r="F726" s="56">
        <f t="shared" si="190"/>
        <v>99.649329836829835</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5" t="s">
        <v>1941</v>
      </c>
      <c r="B983" s="366"/>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3"/>
      <c r="E994" s="364"/>
      <c r="F994" s="77"/>
    </row>
    <row r="995" spans="1:6" ht="15" customHeight="1" x14ac:dyDescent="0.2">
      <c r="A995" s="202"/>
      <c r="B995" s="225"/>
      <c r="C995" s="235"/>
      <c r="D995" s="363"/>
      <c r="E995" s="364"/>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1" t="s">
        <v>32</v>
      </c>
      <c r="B2" s="372"/>
      <c r="C2" s="372"/>
      <c r="D2" s="372"/>
      <c r="E2" s="372"/>
      <c r="F2" s="372"/>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4" t="s">
        <v>1965</v>
      </c>
      <c r="B5" s="375"/>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9" t="s">
        <v>2264</v>
      </c>
      <c r="B174" s="370"/>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3" t="s">
        <v>1290</v>
      </c>
      <c r="B261" s="370"/>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6" t="s">
        <v>2532</v>
      </c>
      <c r="B2" s="377"/>
      <c r="C2" s="377"/>
      <c r="D2" s="377"/>
      <c r="E2" s="377"/>
      <c r="F2" s="377"/>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8"/>
      <c r="E143" s="379"/>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80" t="s">
        <v>2785</v>
      </c>
      <c r="B2" s="381"/>
      <c r="C2" s="381"/>
      <c r="D2" s="381"/>
      <c r="E2" s="381"/>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2"/>
      <c r="E51" s="383"/>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2" sqref="D52"/>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4" t="s">
        <v>2856</v>
      </c>
      <c r="B2" s="381"/>
      <c r="C2" s="381"/>
      <c r="D2" s="381"/>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797624</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759660.38</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759660.38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759660.38</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797624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797624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797624</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759660.37999999989</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759660.38</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759660.38</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759660.38</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759660.38</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7"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8" t="s">
        <v>2856</v>
      </c>
      <c r="B1" s="383"/>
      <c r="C1" s="383"/>
      <c r="D1" s="383"/>
      <c r="E1" s="77" t="s">
        <v>2998</v>
      </c>
      <c r="F1" s="77"/>
      <c r="G1" s="77"/>
      <c r="H1" s="77"/>
      <c r="I1" s="77"/>
      <c r="J1" s="77"/>
      <c r="K1" s="77"/>
      <c r="L1" s="77"/>
      <c r="M1" s="77"/>
      <c r="N1" s="77"/>
      <c r="O1" s="77"/>
      <c r="P1" s="77"/>
    </row>
    <row r="2" spans="1:16" ht="37.5" customHeight="1" x14ac:dyDescent="0.2">
      <c r="A2" s="388" t="s">
        <v>2999</v>
      </c>
      <c r="B2" s="383"/>
      <c r="C2" s="383"/>
      <c r="D2" s="383"/>
    </row>
    <row r="3" spans="1:16" ht="29.25" customHeight="1" x14ac:dyDescent="0.2">
      <c r="A3" s="136" t="s">
        <v>3000</v>
      </c>
      <c r="B3" s="137" t="s">
        <v>3001</v>
      </c>
      <c r="C3" s="138" t="s">
        <v>3002</v>
      </c>
      <c r="D3" s="134"/>
      <c r="E3" s="135">
        <f>E4+E14+E19+E275+E293+E296+E298</f>
        <v>0</v>
      </c>
      <c r="F3" s="135">
        <f>F4+F14+F19+F275+F293+F296+F298</f>
        <v>4</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12307</v>
      </c>
      <c r="P3" s="77"/>
    </row>
    <row r="4" spans="1:16" ht="19.5" customHeight="1" x14ac:dyDescent="0.2">
      <c r="A4" s="389" t="s">
        <v>3003</v>
      </c>
      <c r="B4" s="390"/>
      <c r="C4" s="391"/>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5" t="s">
        <v>3016</v>
      </c>
      <c r="B14" s="386"/>
      <c r="C14" s="387"/>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5" t="s">
        <v>3021</v>
      </c>
      <c r="B19" s="386"/>
      <c r="C19" s="387"/>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5" t="s">
        <v>32</v>
      </c>
      <c r="B275" s="386"/>
      <c r="C275" s="387"/>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5" t="s">
        <v>37</v>
      </c>
      <c r="B293" s="386"/>
      <c r="C293" s="387"/>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5" t="s">
        <v>36</v>
      </c>
      <c r="B296" s="386"/>
      <c r="C296" s="387"/>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5" t="s">
        <v>3296</v>
      </c>
      <c r="B298" s="386"/>
      <c r="C298" s="387"/>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4" t="s">
        <v>3298</v>
      </c>
      <c r="B1" s="394"/>
      <c r="C1" s="394"/>
      <c r="D1" s="295"/>
    </row>
    <row r="2" spans="1:17" ht="33" customHeight="1" x14ac:dyDescent="0.2">
      <c r="A2" s="395" t="s">
        <v>3299</v>
      </c>
      <c r="B2" s="396"/>
      <c r="C2" s="393"/>
      <c r="D2" s="4"/>
      <c r="E2" s="4"/>
      <c r="F2" s="4"/>
      <c r="G2" s="4"/>
      <c r="H2" s="4"/>
      <c r="I2" s="4"/>
      <c r="J2" s="4"/>
      <c r="K2" s="4"/>
      <c r="L2" s="4"/>
      <c r="M2" s="4"/>
      <c r="N2" s="4"/>
      <c r="O2" s="4"/>
      <c r="P2" s="4"/>
      <c r="Q2" s="4"/>
    </row>
    <row r="3" spans="1:17" ht="18.75" customHeight="1" x14ac:dyDescent="0.2">
      <c r="A3" s="43" t="s">
        <v>3300</v>
      </c>
      <c r="B3" s="397" t="s">
        <v>3301</v>
      </c>
      <c r="C3" s="393"/>
      <c r="D3" s="4"/>
      <c r="E3" s="4"/>
      <c r="F3" s="4"/>
      <c r="G3" s="4"/>
      <c r="H3" s="4"/>
      <c r="I3" s="4"/>
      <c r="J3" s="4"/>
      <c r="K3" s="4"/>
      <c r="L3" s="4"/>
      <c r="M3" s="4"/>
      <c r="N3" s="4"/>
      <c r="O3" s="4"/>
      <c r="P3" s="4"/>
      <c r="Q3" s="4"/>
    </row>
    <row r="4" spans="1:17" ht="37.5" hidden="1" customHeight="1" x14ac:dyDescent="0.2">
      <c r="A4" s="44" t="s">
        <v>3302</v>
      </c>
      <c r="B4" s="392" t="s">
        <v>3303</v>
      </c>
      <c r="C4" s="393"/>
      <c r="D4" s="4"/>
      <c r="E4" s="4"/>
      <c r="F4" s="4"/>
      <c r="G4" s="4"/>
      <c r="H4" s="4"/>
      <c r="I4" s="4"/>
      <c r="J4" s="4"/>
      <c r="K4" s="4"/>
      <c r="L4" s="4"/>
      <c r="M4" s="4"/>
      <c r="N4" s="4"/>
      <c r="O4" s="4"/>
      <c r="P4" s="4"/>
      <c r="Q4" s="4"/>
    </row>
    <row r="5" spans="1:17" ht="48" hidden="1" customHeight="1" x14ac:dyDescent="0.2">
      <c r="A5" s="44" t="s">
        <v>3302</v>
      </c>
      <c r="B5" s="392" t="s">
        <v>3304</v>
      </c>
      <c r="C5" s="393"/>
      <c r="D5" s="4"/>
      <c r="E5" s="4"/>
      <c r="F5" s="4"/>
      <c r="G5" s="4"/>
      <c r="H5" s="4"/>
      <c r="I5" s="4"/>
      <c r="J5" s="4"/>
      <c r="K5" s="4"/>
      <c r="L5" s="4"/>
      <c r="M5" s="4"/>
      <c r="N5" s="4"/>
      <c r="O5" s="4"/>
      <c r="P5" s="4"/>
      <c r="Q5" s="4"/>
    </row>
    <row r="6" spans="1:17" ht="59.25" hidden="1" customHeight="1" x14ac:dyDescent="0.2">
      <c r="A6" s="44" t="s">
        <v>3302</v>
      </c>
      <c r="B6" s="392" t="s">
        <v>3305</v>
      </c>
      <c r="C6" s="393"/>
      <c r="D6" s="4"/>
      <c r="E6" s="4"/>
      <c r="F6" s="4"/>
      <c r="G6" s="4"/>
      <c r="H6" s="4"/>
      <c r="I6" s="4"/>
      <c r="J6" s="4"/>
      <c r="K6" s="4"/>
      <c r="L6" s="4"/>
      <c r="M6" s="4"/>
      <c r="N6" s="4"/>
      <c r="O6" s="4"/>
      <c r="P6" s="4"/>
      <c r="Q6" s="4"/>
    </row>
    <row r="7" spans="1:17" ht="48" hidden="1" customHeight="1" x14ac:dyDescent="0.2">
      <c r="A7" s="44" t="s">
        <v>3306</v>
      </c>
      <c r="B7" s="392" t="s">
        <v>3307</v>
      </c>
      <c r="C7" s="393"/>
      <c r="D7" s="4"/>
      <c r="E7" s="4"/>
      <c r="F7" s="4"/>
      <c r="G7" s="4"/>
      <c r="H7" s="4"/>
      <c r="I7" s="4"/>
      <c r="J7" s="4"/>
      <c r="K7" s="4"/>
      <c r="L7" s="4"/>
      <c r="M7" s="4"/>
      <c r="N7" s="4"/>
      <c r="O7" s="4"/>
      <c r="P7" s="4"/>
      <c r="Q7" s="4"/>
    </row>
    <row r="8" spans="1:17" ht="41.25" hidden="1" customHeight="1" x14ac:dyDescent="0.2">
      <c r="A8" s="44" t="s">
        <v>3308</v>
      </c>
      <c r="B8" s="392" t="s">
        <v>3309</v>
      </c>
      <c r="C8" s="393"/>
      <c r="D8" s="4"/>
      <c r="E8" s="4"/>
      <c r="F8" s="4"/>
      <c r="G8" s="4"/>
      <c r="H8" s="4"/>
      <c r="I8" s="4"/>
      <c r="J8" s="4"/>
      <c r="K8" s="4"/>
      <c r="L8" s="4"/>
      <c r="M8" s="4"/>
      <c r="N8" s="4"/>
      <c r="O8" s="4"/>
      <c r="P8" s="4"/>
      <c r="Q8" s="4"/>
    </row>
    <row r="9" spans="1:17" ht="59.25" hidden="1" customHeight="1" x14ac:dyDescent="0.2">
      <c r="A9" s="44" t="s">
        <v>3310</v>
      </c>
      <c r="B9" s="392" t="s">
        <v>3311</v>
      </c>
      <c r="C9" s="393"/>
      <c r="D9" s="4"/>
      <c r="E9" s="4"/>
      <c r="F9" s="4"/>
      <c r="G9" s="4"/>
      <c r="H9" s="4"/>
      <c r="I9" s="4"/>
      <c r="J9" s="4"/>
      <c r="K9" s="4"/>
      <c r="L9" s="4"/>
      <c r="M9" s="4"/>
      <c r="N9" s="4"/>
      <c r="O9" s="4"/>
      <c r="P9" s="4"/>
      <c r="Q9" s="4"/>
    </row>
    <row r="10" spans="1:17" ht="61.5" hidden="1" customHeight="1" x14ac:dyDescent="0.2">
      <c r="A10" s="44" t="s">
        <v>3310</v>
      </c>
      <c r="B10" s="392" t="s">
        <v>3312</v>
      </c>
      <c r="C10" s="393"/>
      <c r="D10" s="4"/>
      <c r="E10" s="4"/>
      <c r="F10" s="4"/>
      <c r="G10" s="4"/>
      <c r="H10" s="4"/>
      <c r="I10" s="4"/>
      <c r="J10" s="4"/>
      <c r="K10" s="4"/>
      <c r="L10" s="4"/>
      <c r="M10" s="4"/>
      <c r="N10" s="4"/>
      <c r="O10" s="4"/>
      <c r="P10" s="4"/>
      <c r="Q10" s="4"/>
    </row>
    <row r="11" spans="1:17" ht="43.5" hidden="1" customHeight="1" x14ac:dyDescent="0.2">
      <c r="A11" s="44" t="s">
        <v>3310</v>
      </c>
      <c r="B11" s="392" t="s">
        <v>3313</v>
      </c>
      <c r="C11" s="393"/>
      <c r="D11" s="4"/>
      <c r="E11" s="4"/>
      <c r="F11" s="4"/>
      <c r="G11" s="4"/>
      <c r="H11" s="4"/>
      <c r="I11" s="4"/>
      <c r="J11" s="4"/>
      <c r="K11" s="4"/>
      <c r="L11" s="4"/>
      <c r="M11" s="4"/>
      <c r="N11" s="4"/>
      <c r="O11" s="4"/>
      <c r="P11" s="4"/>
      <c r="Q11" s="4"/>
    </row>
    <row r="12" spans="1:17" ht="27.75" hidden="1" customHeight="1" x14ac:dyDescent="0.2">
      <c r="A12" s="44" t="s">
        <v>3314</v>
      </c>
      <c r="B12" s="392" t="s">
        <v>3315</v>
      </c>
      <c r="C12" s="393"/>
      <c r="D12" s="4"/>
      <c r="E12" s="4"/>
      <c r="F12" s="4"/>
      <c r="G12" s="4"/>
      <c r="H12" s="4"/>
      <c r="I12" s="4"/>
      <c r="J12" s="4"/>
      <c r="K12" s="4"/>
      <c r="L12" s="4"/>
      <c r="M12" s="4"/>
      <c r="N12" s="4"/>
      <c r="O12" s="4"/>
      <c r="P12" s="4"/>
      <c r="Q12" s="4"/>
    </row>
    <row r="13" spans="1:17" ht="27.75" hidden="1" customHeight="1" x14ac:dyDescent="0.2">
      <c r="A13" s="44" t="s">
        <v>3316</v>
      </c>
      <c r="B13" s="392" t="s">
        <v>3317</v>
      </c>
      <c r="C13" s="393"/>
      <c r="D13" s="4"/>
      <c r="E13" s="4"/>
      <c r="F13" s="4"/>
      <c r="G13" s="4"/>
      <c r="H13" s="4"/>
      <c r="I13" s="4"/>
      <c r="J13" s="4"/>
      <c r="K13" s="4"/>
      <c r="L13" s="4"/>
      <c r="M13" s="4"/>
      <c r="N13" s="4"/>
      <c r="O13" s="4"/>
      <c r="P13" s="4"/>
      <c r="Q13" s="4"/>
    </row>
    <row r="14" spans="1:17" ht="45.75" hidden="1" customHeight="1" x14ac:dyDescent="0.2">
      <c r="A14" s="44" t="s">
        <v>3318</v>
      </c>
      <c r="B14" s="392" t="s">
        <v>3319</v>
      </c>
      <c r="C14" s="393"/>
      <c r="D14" s="4"/>
      <c r="E14" s="4"/>
      <c r="F14" s="4"/>
      <c r="G14" s="4"/>
      <c r="H14" s="4"/>
      <c r="I14" s="4"/>
      <c r="J14" s="4"/>
      <c r="K14" s="4"/>
      <c r="L14" s="4"/>
      <c r="M14" s="4"/>
      <c r="N14" s="4"/>
      <c r="O14" s="4"/>
      <c r="P14" s="4"/>
      <c r="Q14" s="4"/>
    </row>
    <row r="15" spans="1:17" ht="45.75" hidden="1" customHeight="1" x14ac:dyDescent="0.2">
      <c r="A15" s="44" t="s">
        <v>3320</v>
      </c>
      <c r="B15" s="392" t="s">
        <v>3321</v>
      </c>
      <c r="C15" s="393"/>
      <c r="D15" s="4"/>
      <c r="E15" s="4"/>
      <c r="F15" s="4"/>
      <c r="G15" s="4"/>
      <c r="H15" s="4"/>
      <c r="I15" s="4"/>
      <c r="J15" s="4"/>
      <c r="K15" s="4"/>
      <c r="L15" s="4"/>
      <c r="M15" s="4"/>
      <c r="N15" s="4"/>
      <c r="O15" s="4"/>
      <c r="P15" s="4"/>
      <c r="Q15" s="4"/>
    </row>
    <row r="16" spans="1:17" ht="51" hidden="1" customHeight="1" x14ac:dyDescent="0.2">
      <c r="A16" s="44" t="s">
        <v>3322</v>
      </c>
      <c r="B16" s="392" t="s">
        <v>3323</v>
      </c>
      <c r="C16" s="393"/>
      <c r="D16" s="4"/>
      <c r="E16" s="4"/>
      <c r="F16" s="4"/>
      <c r="G16" s="4"/>
      <c r="H16" s="4"/>
      <c r="I16" s="4"/>
      <c r="J16" s="4"/>
      <c r="K16" s="4"/>
      <c r="L16" s="4"/>
      <c r="M16" s="4"/>
      <c r="N16" s="4"/>
      <c r="O16" s="4"/>
      <c r="P16" s="4"/>
      <c r="Q16" s="4"/>
    </row>
    <row r="17" spans="1:17" ht="27.75" hidden="1" customHeight="1" x14ac:dyDescent="0.2">
      <c r="A17" s="44" t="s">
        <v>3324</v>
      </c>
      <c r="B17" s="392" t="s">
        <v>3325</v>
      </c>
      <c r="C17" s="393"/>
      <c r="D17" s="4"/>
      <c r="E17" s="4"/>
      <c r="F17" s="4"/>
      <c r="G17" s="4"/>
      <c r="H17" s="4"/>
      <c r="I17" s="4"/>
      <c r="J17" s="4"/>
      <c r="K17" s="4"/>
      <c r="L17" s="4"/>
      <c r="M17" s="4"/>
      <c r="N17" s="4"/>
      <c r="O17" s="4"/>
      <c r="P17" s="4"/>
      <c r="Q17" s="4"/>
    </row>
    <row r="18" spans="1:17" ht="27.75" hidden="1" customHeight="1" x14ac:dyDescent="0.2">
      <c r="A18" s="44" t="s">
        <v>3326</v>
      </c>
      <c r="B18" s="392" t="s">
        <v>3327</v>
      </c>
      <c r="C18" s="393"/>
      <c r="D18" s="4"/>
      <c r="E18" s="4"/>
      <c r="F18" s="4"/>
      <c r="G18" s="4"/>
      <c r="H18" s="4"/>
      <c r="I18" s="4"/>
      <c r="J18" s="4"/>
      <c r="K18" s="4"/>
      <c r="L18" s="4"/>
      <c r="M18" s="4"/>
      <c r="N18" s="4"/>
      <c r="O18" s="4"/>
      <c r="P18" s="4"/>
      <c r="Q18" s="4"/>
    </row>
    <row r="19" spans="1:17" ht="45" hidden="1" customHeight="1" x14ac:dyDescent="0.2">
      <c r="A19" s="44" t="s">
        <v>3326</v>
      </c>
      <c r="B19" s="392" t="s">
        <v>3328</v>
      </c>
      <c r="C19" s="393"/>
      <c r="D19" s="4"/>
      <c r="E19" s="4"/>
      <c r="F19" s="4"/>
      <c r="G19" s="4"/>
      <c r="H19" s="4"/>
      <c r="I19" s="4"/>
      <c r="J19" s="4"/>
      <c r="K19" s="4"/>
      <c r="L19" s="4"/>
      <c r="M19" s="4"/>
      <c r="N19" s="4"/>
      <c r="O19" s="4"/>
      <c r="P19" s="4"/>
      <c r="Q19" s="4"/>
    </row>
    <row r="20" spans="1:17" ht="45" hidden="1" customHeight="1" x14ac:dyDescent="0.2">
      <c r="A20" s="44" t="s">
        <v>3329</v>
      </c>
      <c r="B20" s="392" t="s">
        <v>3330</v>
      </c>
      <c r="C20" s="393"/>
      <c r="D20" s="4"/>
      <c r="E20" s="4"/>
      <c r="F20" s="4"/>
      <c r="G20" s="4"/>
      <c r="H20" s="4"/>
      <c r="I20" s="4"/>
      <c r="J20" s="4"/>
      <c r="K20" s="4"/>
      <c r="L20" s="4"/>
      <c r="M20" s="4"/>
      <c r="N20" s="4"/>
      <c r="O20" s="4"/>
      <c r="P20" s="4"/>
      <c r="Q20" s="4"/>
    </row>
    <row r="21" spans="1:17" ht="30" hidden="1" customHeight="1" x14ac:dyDescent="0.2">
      <c r="A21" s="44" t="s">
        <v>3331</v>
      </c>
      <c r="B21" s="392" t="s">
        <v>3332</v>
      </c>
      <c r="C21" s="393"/>
      <c r="D21" s="4"/>
      <c r="E21" s="4"/>
      <c r="F21" s="4"/>
      <c r="G21" s="4"/>
      <c r="H21" s="4"/>
      <c r="I21" s="4"/>
      <c r="J21" s="4"/>
      <c r="K21" s="4"/>
      <c r="L21" s="4"/>
      <c r="M21" s="4"/>
      <c r="N21" s="4"/>
      <c r="O21" s="4"/>
      <c r="P21" s="4"/>
      <c r="Q21" s="4"/>
    </row>
    <row r="22" spans="1:17" ht="30" hidden="1" customHeight="1" x14ac:dyDescent="0.2">
      <c r="A22" s="44" t="s">
        <v>3333</v>
      </c>
      <c r="B22" s="392" t="s">
        <v>3334</v>
      </c>
      <c r="C22" s="393"/>
      <c r="D22" s="4"/>
      <c r="E22" s="4"/>
      <c r="F22" s="4"/>
      <c r="G22" s="4"/>
      <c r="H22" s="4"/>
      <c r="I22" s="4"/>
      <c r="J22" s="4"/>
      <c r="K22" s="4"/>
      <c r="L22" s="4"/>
      <c r="M22" s="4"/>
      <c r="N22" s="4"/>
      <c r="O22" s="4"/>
      <c r="P22" s="4"/>
      <c r="Q22" s="4"/>
    </row>
    <row r="23" spans="1:17" ht="30" hidden="1" customHeight="1" x14ac:dyDescent="0.2">
      <c r="A23" s="44" t="s">
        <v>3335</v>
      </c>
      <c r="B23" s="392" t="s">
        <v>3336</v>
      </c>
      <c r="C23" s="393"/>
      <c r="D23" s="4"/>
      <c r="E23" s="4"/>
      <c r="F23" s="4"/>
      <c r="G23" s="4"/>
      <c r="H23" s="4"/>
      <c r="I23" s="4"/>
      <c r="J23" s="4"/>
      <c r="K23" s="4"/>
      <c r="L23" s="4"/>
      <c r="M23" s="4"/>
      <c r="N23" s="4"/>
      <c r="O23" s="4"/>
      <c r="P23" s="4"/>
      <c r="Q23" s="4"/>
    </row>
    <row r="24" spans="1:17" ht="30" hidden="1" customHeight="1" x14ac:dyDescent="0.2">
      <c r="A24" s="44" t="s">
        <v>3337</v>
      </c>
      <c r="B24" s="392" t="s">
        <v>3338</v>
      </c>
      <c r="C24" s="393"/>
      <c r="D24" s="4"/>
      <c r="E24" s="4"/>
      <c r="F24" s="4"/>
      <c r="G24" s="4"/>
      <c r="H24" s="4"/>
      <c r="I24" s="4"/>
      <c r="J24" s="4"/>
      <c r="K24" s="4"/>
      <c r="L24" s="4"/>
      <c r="M24" s="4"/>
      <c r="N24" s="4"/>
      <c r="O24" s="4"/>
      <c r="P24" s="4"/>
      <c r="Q24" s="4"/>
    </row>
    <row r="25" spans="1:17" ht="30" hidden="1" customHeight="1" x14ac:dyDescent="0.2">
      <c r="A25" s="44" t="s">
        <v>3339</v>
      </c>
      <c r="B25" s="392" t="s">
        <v>3340</v>
      </c>
      <c r="C25" s="393"/>
      <c r="D25" s="4"/>
      <c r="E25" s="4"/>
      <c r="F25" s="4"/>
      <c r="G25" s="4"/>
      <c r="H25" s="4"/>
      <c r="I25" s="4"/>
      <c r="J25" s="4"/>
      <c r="K25" s="4"/>
      <c r="L25" s="4"/>
      <c r="M25" s="4"/>
      <c r="N25" s="4"/>
      <c r="O25" s="4"/>
      <c r="P25" s="4"/>
      <c r="Q25" s="4"/>
    </row>
    <row r="26" spans="1:17" ht="30" hidden="1" customHeight="1" x14ac:dyDescent="0.2">
      <c r="A26" s="44" t="s">
        <v>3341</v>
      </c>
      <c r="B26" s="392" t="s">
        <v>3342</v>
      </c>
      <c r="C26" s="393"/>
      <c r="D26" s="4"/>
      <c r="E26" s="4"/>
      <c r="F26" s="4"/>
      <c r="G26" s="4"/>
      <c r="H26" s="4"/>
      <c r="I26" s="4"/>
      <c r="J26" s="4"/>
      <c r="K26" s="4"/>
      <c r="L26" s="4"/>
      <c r="M26" s="4"/>
      <c r="N26" s="4"/>
      <c r="O26" s="4"/>
      <c r="P26" s="4"/>
      <c r="Q26" s="4"/>
    </row>
    <row r="27" spans="1:17" ht="70.5" hidden="1" customHeight="1" x14ac:dyDescent="0.2">
      <c r="A27" s="44" t="s">
        <v>3343</v>
      </c>
      <c r="B27" s="392" t="s">
        <v>3344</v>
      </c>
      <c r="C27" s="393"/>
      <c r="D27" s="4"/>
      <c r="E27" s="4"/>
      <c r="F27" s="4"/>
      <c r="G27" s="4"/>
      <c r="H27" s="4"/>
      <c r="I27" s="4"/>
      <c r="J27" s="4"/>
      <c r="K27" s="4"/>
      <c r="L27" s="4"/>
      <c r="M27" s="4"/>
      <c r="N27" s="4"/>
      <c r="O27" s="4"/>
      <c r="P27" s="4"/>
      <c r="Q27" s="4"/>
    </row>
    <row r="28" spans="1:17" ht="48" hidden="1" customHeight="1" x14ac:dyDescent="0.2">
      <c r="A28" s="44" t="s">
        <v>3345</v>
      </c>
      <c r="B28" s="392" t="s">
        <v>3346</v>
      </c>
      <c r="C28" s="393"/>
      <c r="D28" s="4"/>
      <c r="E28" s="4"/>
      <c r="F28" s="4"/>
      <c r="G28" s="4"/>
      <c r="H28" s="4"/>
      <c r="I28" s="4"/>
      <c r="J28" s="4"/>
      <c r="K28" s="4"/>
      <c r="L28" s="4"/>
      <c r="M28" s="4"/>
      <c r="N28" s="4"/>
      <c r="O28" s="4"/>
      <c r="P28" s="4"/>
      <c r="Q28" s="4"/>
    </row>
    <row r="29" spans="1:17" ht="100.5" hidden="1" customHeight="1" x14ac:dyDescent="0.2">
      <c r="A29" s="44" t="s">
        <v>3347</v>
      </c>
      <c r="B29" s="392" t="s">
        <v>3348</v>
      </c>
      <c r="C29" s="393"/>
      <c r="D29" s="4"/>
      <c r="E29" s="4"/>
      <c r="F29" s="4"/>
      <c r="G29" s="4"/>
      <c r="H29" s="4"/>
      <c r="I29" s="4"/>
      <c r="J29" s="4"/>
      <c r="K29" s="4"/>
      <c r="L29" s="4"/>
      <c r="M29" s="4"/>
      <c r="N29" s="4"/>
      <c r="O29" s="4"/>
      <c r="P29" s="4"/>
      <c r="Q29" s="4"/>
    </row>
    <row r="30" spans="1:17" ht="45" hidden="1" customHeight="1" x14ac:dyDescent="0.2">
      <c r="A30" s="44" t="s">
        <v>3349</v>
      </c>
      <c r="B30" s="392" t="s">
        <v>3350</v>
      </c>
      <c r="C30" s="393"/>
      <c r="D30" s="4"/>
      <c r="E30" s="4"/>
      <c r="F30" s="4"/>
      <c r="G30" s="4"/>
      <c r="H30" s="4"/>
      <c r="I30" s="4"/>
      <c r="J30" s="4"/>
      <c r="K30" s="4"/>
      <c r="L30" s="4"/>
      <c r="M30" s="4"/>
      <c r="N30" s="4"/>
      <c r="O30" s="4"/>
      <c r="P30" s="4"/>
      <c r="Q30" s="4"/>
    </row>
    <row r="31" spans="1:17" ht="45" hidden="1" customHeight="1" x14ac:dyDescent="0.2">
      <c r="A31" s="44" t="s">
        <v>3351</v>
      </c>
      <c r="B31" s="392" t="s">
        <v>3352</v>
      </c>
      <c r="C31" s="393"/>
      <c r="D31" s="4"/>
      <c r="E31" s="4"/>
      <c r="F31" s="4"/>
      <c r="G31" s="4"/>
      <c r="H31" s="4"/>
      <c r="I31" s="4"/>
      <c r="J31" s="4"/>
      <c r="K31" s="4"/>
      <c r="L31" s="4"/>
      <c r="M31" s="4"/>
      <c r="N31" s="4"/>
      <c r="O31" s="4"/>
      <c r="P31" s="4"/>
      <c r="Q31" s="4"/>
    </row>
    <row r="32" spans="1:17" ht="45" hidden="1" customHeight="1" x14ac:dyDescent="0.2">
      <c r="A32" s="44" t="s">
        <v>3353</v>
      </c>
      <c r="B32" s="392" t="s">
        <v>3354</v>
      </c>
      <c r="C32" s="393"/>
      <c r="D32" s="4"/>
      <c r="E32" s="4"/>
      <c r="F32" s="4"/>
      <c r="G32" s="4"/>
      <c r="H32" s="4"/>
      <c r="I32" s="4"/>
      <c r="J32" s="4"/>
      <c r="K32" s="4"/>
      <c r="L32" s="4"/>
      <c r="M32" s="4"/>
      <c r="N32" s="4"/>
      <c r="O32" s="4"/>
      <c r="P32" s="4"/>
      <c r="Q32" s="4"/>
    </row>
    <row r="33" spans="1:21" ht="72" hidden="1" customHeight="1" x14ac:dyDescent="0.2">
      <c r="A33" s="44" t="s">
        <v>3355</v>
      </c>
      <c r="B33" s="392" t="s">
        <v>3356</v>
      </c>
      <c r="C33" s="393"/>
      <c r="D33" s="4"/>
      <c r="E33" s="4"/>
      <c r="F33" s="4"/>
      <c r="G33" s="4"/>
      <c r="H33" s="4"/>
      <c r="I33" s="4"/>
      <c r="J33" s="4"/>
      <c r="K33" s="4"/>
      <c r="L33" s="4"/>
      <c r="M33" s="4"/>
      <c r="N33" s="4"/>
      <c r="O33" s="4"/>
      <c r="P33" s="4"/>
      <c r="Q33" s="4"/>
    </row>
    <row r="34" spans="1:21" ht="79.5" hidden="1" customHeight="1" x14ac:dyDescent="0.2">
      <c r="A34" s="44" t="s">
        <v>3357</v>
      </c>
      <c r="B34" s="392" t="s">
        <v>3358</v>
      </c>
      <c r="C34" s="393"/>
      <c r="D34" s="4"/>
      <c r="E34" s="4"/>
      <c r="F34" s="4"/>
      <c r="G34" s="4"/>
      <c r="H34" s="4"/>
      <c r="I34" s="4"/>
      <c r="J34" s="4"/>
      <c r="K34" s="4"/>
      <c r="L34" s="4"/>
      <c r="M34" s="4"/>
      <c r="N34" s="4"/>
      <c r="O34" s="4"/>
      <c r="P34" s="4"/>
      <c r="Q34" s="4"/>
    </row>
    <row r="35" spans="1:21" ht="70.5" hidden="1" customHeight="1" x14ac:dyDescent="0.2">
      <c r="A35" s="44" t="s">
        <v>3359</v>
      </c>
      <c r="B35" s="392" t="s">
        <v>3360</v>
      </c>
      <c r="C35" s="393"/>
      <c r="D35" s="4"/>
      <c r="E35" s="4"/>
      <c r="F35" s="4"/>
      <c r="G35" s="4"/>
      <c r="H35" s="4"/>
      <c r="I35" s="4"/>
      <c r="J35" s="4"/>
      <c r="K35" s="4"/>
      <c r="L35" s="4"/>
      <c r="M35" s="4"/>
      <c r="N35" s="4"/>
      <c r="O35" s="4"/>
      <c r="P35" s="4"/>
      <c r="Q35" s="4"/>
    </row>
    <row r="36" spans="1:21" ht="45.75" hidden="1" customHeight="1" x14ac:dyDescent="0.2">
      <c r="A36" s="44" t="s">
        <v>3361</v>
      </c>
      <c r="B36" s="392" t="s">
        <v>3362</v>
      </c>
      <c r="C36" s="393"/>
      <c r="D36" s="4"/>
      <c r="E36" s="4"/>
      <c r="F36" s="4"/>
      <c r="G36" s="4"/>
      <c r="H36" s="4"/>
      <c r="I36" s="4"/>
      <c r="J36" s="4"/>
      <c r="K36" s="4"/>
      <c r="L36" s="4"/>
      <c r="M36" s="4"/>
      <c r="N36" s="4"/>
      <c r="O36" s="4"/>
      <c r="P36" s="4"/>
      <c r="Q36" s="4"/>
    </row>
    <row r="37" spans="1:21" ht="54.75" hidden="1" customHeight="1" x14ac:dyDescent="0.2">
      <c r="A37" s="44" t="s">
        <v>3363</v>
      </c>
      <c r="B37" s="392" t="s">
        <v>3364</v>
      </c>
      <c r="C37" s="393"/>
      <c r="D37" s="4"/>
      <c r="E37" s="4"/>
      <c r="F37" s="4"/>
      <c r="G37" s="4"/>
      <c r="H37" s="4"/>
      <c r="I37" s="4"/>
      <c r="J37" s="4"/>
      <c r="K37" s="4"/>
      <c r="L37" s="4"/>
      <c r="M37" s="4"/>
      <c r="N37" s="4"/>
      <c r="O37" s="4"/>
      <c r="P37" s="4"/>
      <c r="Q37" s="4"/>
    </row>
    <row r="38" spans="1:21" ht="37.5" hidden="1" customHeight="1" x14ac:dyDescent="0.2">
      <c r="A38" s="44" t="s">
        <v>3365</v>
      </c>
      <c r="B38" s="392" t="s">
        <v>3366</v>
      </c>
      <c r="C38" s="393"/>
      <c r="D38" s="4"/>
      <c r="E38" s="4"/>
      <c r="F38" s="4"/>
      <c r="G38" s="4"/>
      <c r="H38" s="4"/>
      <c r="I38" s="4"/>
      <c r="J38" s="4"/>
      <c r="K38" s="4"/>
      <c r="L38" s="4"/>
      <c r="M38" s="4"/>
      <c r="N38" s="4"/>
      <c r="O38" s="4"/>
      <c r="P38" s="4"/>
      <c r="Q38" s="4"/>
    </row>
    <row r="39" spans="1:21" ht="61.5" hidden="1" customHeight="1" x14ac:dyDescent="0.2">
      <c r="A39" s="44" t="s">
        <v>3367</v>
      </c>
      <c r="B39" s="392" t="s">
        <v>3368</v>
      </c>
      <c r="C39" s="393"/>
      <c r="D39" s="4"/>
      <c r="E39" s="4"/>
      <c r="F39" s="4"/>
      <c r="G39" s="4"/>
      <c r="H39" s="4"/>
      <c r="I39" s="4"/>
      <c r="J39" s="4"/>
      <c r="K39" s="4"/>
      <c r="L39" s="4"/>
      <c r="M39" s="4"/>
      <c r="N39" s="4"/>
      <c r="O39" s="4"/>
      <c r="P39" s="4"/>
      <c r="Q39" s="4"/>
    </row>
    <row r="40" spans="1:21" ht="53.25" hidden="1" customHeight="1" x14ac:dyDescent="0.2">
      <c r="A40" s="44" t="s">
        <v>3369</v>
      </c>
      <c r="B40" s="392" t="s">
        <v>3370</v>
      </c>
      <c r="C40" s="393"/>
      <c r="D40" s="4"/>
      <c r="E40" s="4"/>
      <c r="F40" s="4"/>
      <c r="G40" s="4"/>
      <c r="H40" s="4"/>
      <c r="I40" s="4"/>
      <c r="J40" s="4"/>
      <c r="K40" s="4"/>
      <c r="L40" s="4"/>
      <c r="M40" s="4"/>
      <c r="N40" s="4"/>
      <c r="O40" s="4"/>
      <c r="P40" s="4"/>
      <c r="Q40" s="4"/>
    </row>
    <row r="41" spans="1:21" ht="73.5" hidden="1" customHeight="1" x14ac:dyDescent="0.2">
      <c r="A41" s="44" t="s">
        <v>3371</v>
      </c>
      <c r="B41" s="392" t="s">
        <v>3372</v>
      </c>
      <c r="C41" s="393"/>
      <c r="D41" s="4"/>
      <c r="E41" s="4"/>
      <c r="F41" s="4"/>
      <c r="G41" s="4"/>
      <c r="H41" s="4"/>
      <c r="I41" s="4"/>
      <c r="J41" s="4"/>
      <c r="K41" s="4"/>
      <c r="L41" s="4"/>
      <c r="M41" s="4"/>
      <c r="N41" s="4"/>
      <c r="O41" s="4"/>
      <c r="P41" s="4"/>
      <c r="Q41" s="4"/>
    </row>
    <row r="42" spans="1:21" ht="57.75" hidden="1" customHeight="1" x14ac:dyDescent="0.2">
      <c r="A42" s="44" t="s">
        <v>3373</v>
      </c>
      <c r="B42" s="392" t="s">
        <v>3374</v>
      </c>
      <c r="C42" s="393"/>
      <c r="D42" s="4"/>
      <c r="E42" s="4"/>
      <c r="F42" s="4"/>
      <c r="G42" s="4"/>
      <c r="H42" s="4"/>
      <c r="I42" s="4"/>
      <c r="J42" s="4"/>
      <c r="K42" s="4"/>
      <c r="L42" s="4"/>
      <c r="M42" s="4"/>
      <c r="N42" s="4"/>
      <c r="O42" s="4"/>
      <c r="P42" s="4"/>
      <c r="Q42" s="4"/>
    </row>
    <row r="43" spans="1:21" ht="84" hidden="1" customHeight="1" x14ac:dyDescent="0.2">
      <c r="A43" s="44" t="s">
        <v>3375</v>
      </c>
      <c r="B43" s="392" t="s">
        <v>3376</v>
      </c>
      <c r="C43" s="393"/>
      <c r="D43" s="4"/>
      <c r="E43" s="4"/>
      <c r="F43" s="4"/>
      <c r="G43" s="4"/>
      <c r="H43" s="4"/>
      <c r="I43" s="4"/>
      <c r="J43" s="4"/>
      <c r="K43" s="4"/>
      <c r="L43" s="4"/>
      <c r="M43" s="4"/>
      <c r="N43" s="4"/>
      <c r="O43" s="4"/>
      <c r="P43" s="4"/>
      <c r="Q43" s="4"/>
    </row>
    <row r="44" spans="1:21" ht="48" hidden="1" customHeight="1" x14ac:dyDescent="0.2">
      <c r="A44" s="44" t="s">
        <v>3377</v>
      </c>
      <c r="B44" s="392" t="s">
        <v>3378</v>
      </c>
      <c r="C44" s="393"/>
      <c r="D44" s="4"/>
      <c r="E44" s="4"/>
      <c r="F44" s="4"/>
      <c r="G44" s="4"/>
      <c r="H44" s="4"/>
      <c r="I44" s="4"/>
      <c r="J44" s="4"/>
      <c r="K44" s="4"/>
      <c r="L44" s="4"/>
      <c r="M44" s="4"/>
      <c r="N44" s="4"/>
      <c r="O44" s="4"/>
      <c r="P44" s="4"/>
      <c r="Q44" s="4"/>
    </row>
    <row r="45" spans="1:21" ht="57" hidden="1" customHeight="1" x14ac:dyDescent="0.2">
      <c r="A45" s="44" t="s">
        <v>3379</v>
      </c>
      <c r="B45" s="392" t="s">
        <v>3380</v>
      </c>
      <c r="C45" s="39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1" t="s">
        <v>3382</v>
      </c>
      <c r="C46" s="393"/>
      <c r="D46" s="42"/>
      <c r="E46" s="4"/>
      <c r="F46" s="4"/>
      <c r="G46" s="4"/>
      <c r="H46" s="4"/>
      <c r="I46" s="4"/>
      <c r="J46" s="4"/>
      <c r="K46" s="4"/>
      <c r="L46" s="4"/>
      <c r="M46" s="4"/>
      <c r="N46" s="4"/>
      <c r="O46" s="4"/>
      <c r="P46" s="4"/>
      <c r="Q46" s="4"/>
    </row>
    <row r="47" spans="1:21" ht="66" hidden="1" customHeight="1" x14ac:dyDescent="0.2">
      <c r="A47" s="50" t="s">
        <v>3383</v>
      </c>
      <c r="B47" s="402" t="s">
        <v>3384</v>
      </c>
      <c r="C47" s="402"/>
      <c r="D47" s="4"/>
      <c r="E47" s="4"/>
      <c r="F47" s="4"/>
      <c r="G47" s="4"/>
      <c r="H47" s="4"/>
      <c r="I47" s="4"/>
      <c r="J47" s="4"/>
      <c r="K47" s="4"/>
      <c r="L47" s="4"/>
      <c r="M47" s="4"/>
      <c r="N47" s="4"/>
      <c r="O47" s="4"/>
      <c r="P47" s="4"/>
      <c r="Q47" s="4"/>
    </row>
    <row r="48" spans="1:21" ht="123.75" customHeight="1" x14ac:dyDescent="0.2">
      <c r="A48" s="285" t="s">
        <v>3385</v>
      </c>
      <c r="B48" s="400" t="s">
        <v>3386</v>
      </c>
      <c r="C48" s="399"/>
      <c r="D48" s="4"/>
      <c r="E48" s="4"/>
      <c r="F48" s="4"/>
      <c r="G48" s="4"/>
      <c r="H48" s="4"/>
      <c r="I48" s="4"/>
      <c r="J48" s="4"/>
      <c r="K48" s="4"/>
      <c r="L48" s="4"/>
      <c r="M48" s="4"/>
      <c r="N48" s="4"/>
      <c r="O48" s="4"/>
      <c r="P48" s="4"/>
      <c r="Q48" s="4"/>
    </row>
    <row r="49" spans="1:17" s="279" customFormat="1" ht="34.5" customHeight="1" x14ac:dyDescent="0.2">
      <c r="A49" s="285" t="s">
        <v>3387</v>
      </c>
      <c r="B49" s="398" t="s">
        <v>3388</v>
      </c>
      <c r="C49" s="399"/>
      <c r="D49" s="4"/>
      <c r="E49" s="4"/>
      <c r="F49" s="4"/>
      <c r="G49" s="4"/>
      <c r="H49" s="4"/>
      <c r="I49" s="4"/>
      <c r="J49" s="4"/>
      <c r="K49" s="4"/>
      <c r="L49" s="4"/>
      <c r="M49" s="4"/>
      <c r="N49" s="4"/>
      <c r="O49" s="4"/>
      <c r="P49" s="4"/>
      <c r="Q49" s="4"/>
    </row>
    <row r="50" spans="1:17" s="286" customFormat="1" ht="34.5" customHeight="1" x14ac:dyDescent="0.2">
      <c r="A50" s="285" t="s">
        <v>3389</v>
      </c>
      <c r="B50" s="398" t="s">
        <v>3390</v>
      </c>
      <c r="C50" s="39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cp:lastModifiedBy>
  <cp:lastPrinted>2022-04-04T19:59:02Z</cp:lastPrinted>
  <dcterms:created xsi:type="dcterms:W3CDTF">2022-04-01T05:14:30Z</dcterms:created>
  <dcterms:modified xsi:type="dcterms:W3CDTF">2022-07-14T12:49:51Z</dcterms:modified>
</cp:coreProperties>
</file>