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OS.PP.RACUNOVODSTVO\Desktop\2022\Financijsi izvještaji 2022\Izvješće 1-12\"/>
    </mc:Choice>
  </mc:AlternateContent>
  <xr:revisionPtr revIDLastSave="0" documentId="13_ncr:1_{C1631E06-C0C0-4F45-A621-47A7288CCC6C}" xr6:coauthVersionLast="3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BILANCA!$A$2:$F$322</definedName>
    <definedName name="Print_Area" localSheetId="7">OBVEZE!$A$2:$D$105</definedName>
    <definedName name="Print_Area" localSheetId="3">'PR-RAS'!$A$2:$F$992</definedName>
    <definedName name="Print_Area" localSheetId="6">'P-VRIO'!$A$2:$E$48</definedName>
    <definedName name="Print_Area" localSheetId="5">'RAS-funkcijski'!$A$2:$F$141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G290" i="9"/>
  <c r="F290" i="9"/>
  <c r="F289" i="9"/>
  <c r="H288" i="9"/>
  <c r="G288" i="9"/>
  <c r="E288" i="9" s="1"/>
  <c r="B288" i="9" s="1"/>
  <c r="F288" i="9"/>
  <c r="F287" i="9"/>
  <c r="F286" i="9"/>
  <c r="H285" i="9"/>
  <c r="G285" i="9"/>
  <c r="E285" i="9" s="1"/>
  <c r="B285" i="9" s="1"/>
  <c r="F285" i="9"/>
  <c r="H284" i="9"/>
  <c r="G284" i="9"/>
  <c r="F284" i="9"/>
  <c r="H283" i="9"/>
  <c r="G283" i="9"/>
  <c r="E283" i="9" s="1"/>
  <c r="B283" i="9" s="1"/>
  <c r="F283" i="9"/>
  <c r="F282" i="9"/>
  <c r="H281" i="9"/>
  <c r="E281" i="9" s="1"/>
  <c r="B281" i="9" s="1"/>
  <c r="G281" i="9"/>
  <c r="F281" i="9"/>
  <c r="F275" i="9" s="1"/>
  <c r="H280" i="9"/>
  <c r="G280" i="9"/>
  <c r="E280" i="9" s="1"/>
  <c r="B280" i="9" s="1"/>
  <c r="F280" i="9"/>
  <c r="H279" i="9"/>
  <c r="G279" i="9"/>
  <c r="F279" i="9"/>
  <c r="F278" i="9"/>
  <c r="F277" i="9"/>
  <c r="F276" i="9"/>
  <c r="L274" i="9"/>
  <c r="F274" i="9" s="1"/>
  <c r="H274" i="9"/>
  <c r="I273" i="9"/>
  <c r="H273" i="9"/>
  <c r="F273" i="9"/>
  <c r="E272" i="9"/>
  <c r="M271" i="9"/>
  <c r="F271" i="9" s="1"/>
  <c r="B271" i="9" s="1"/>
  <c r="L271" i="9"/>
  <c r="E271" i="9"/>
  <c r="M270" i="9"/>
  <c r="L270" i="9"/>
  <c r="F270" i="9" s="1"/>
  <c r="E270" i="9"/>
  <c r="M269" i="9"/>
  <c r="L269" i="9"/>
  <c r="F269" i="9"/>
  <c r="B269" i="9" s="1"/>
  <c r="E269" i="9"/>
  <c r="M268" i="9"/>
  <c r="L268" i="9"/>
  <c r="F268" i="9" s="1"/>
  <c r="E268" i="9"/>
  <c r="B268" i="9" s="1"/>
  <c r="M267" i="9"/>
  <c r="F267" i="9" s="1"/>
  <c r="L267" i="9"/>
  <c r="E267" i="9"/>
  <c r="B267" i="9"/>
  <c r="M266" i="9"/>
  <c r="L266" i="9"/>
  <c r="F266" i="9" s="1"/>
  <c r="E266" i="9"/>
  <c r="B266" i="9" s="1"/>
  <c r="M265" i="9"/>
  <c r="L265" i="9"/>
  <c r="F265" i="9"/>
  <c r="B265" i="9" s="1"/>
  <c r="E265" i="9"/>
  <c r="M264" i="9"/>
  <c r="L264" i="9"/>
  <c r="F264" i="9" s="1"/>
  <c r="E264" i="9"/>
  <c r="B264" i="9" s="1"/>
  <c r="M263" i="9"/>
  <c r="F263" i="9" s="1"/>
  <c r="L263" i="9"/>
  <c r="E263" i="9"/>
  <c r="B263" i="9"/>
  <c r="M262" i="9"/>
  <c r="L262" i="9"/>
  <c r="F262" i="9" s="1"/>
  <c r="E262" i="9"/>
  <c r="M261" i="9"/>
  <c r="L261" i="9"/>
  <c r="F261" i="9"/>
  <c r="B261" i="9" s="1"/>
  <c r="E261" i="9"/>
  <c r="M260" i="9"/>
  <c r="L260" i="9"/>
  <c r="F260" i="9" s="1"/>
  <c r="E260" i="9"/>
  <c r="B260" i="9" s="1"/>
  <c r="M259" i="9"/>
  <c r="F259" i="9" s="1"/>
  <c r="L259" i="9"/>
  <c r="E259" i="9"/>
  <c r="B259" i="9"/>
  <c r="M258" i="9"/>
  <c r="L258" i="9"/>
  <c r="F258" i="9" s="1"/>
  <c r="E258" i="9"/>
  <c r="M257" i="9"/>
  <c r="L257" i="9"/>
  <c r="F257" i="9"/>
  <c r="B257" i="9" s="1"/>
  <c r="E257" i="9"/>
  <c r="M256" i="9"/>
  <c r="L256" i="9"/>
  <c r="F256" i="9" s="1"/>
  <c r="E256" i="9"/>
  <c r="B256" i="9" s="1"/>
  <c r="M255" i="9"/>
  <c r="F255" i="9" s="1"/>
  <c r="L255" i="9"/>
  <c r="E255" i="9"/>
  <c r="B255" i="9"/>
  <c r="M254" i="9"/>
  <c r="L254" i="9"/>
  <c r="F254" i="9" s="1"/>
  <c r="E254" i="9"/>
  <c r="M253" i="9"/>
  <c r="L253" i="9"/>
  <c r="F253" i="9"/>
  <c r="B253" i="9" s="1"/>
  <c r="E253" i="9"/>
  <c r="M252" i="9"/>
  <c r="L252" i="9"/>
  <c r="F252" i="9" s="1"/>
  <c r="E252" i="9"/>
  <c r="B252" i="9" s="1"/>
  <c r="M251" i="9"/>
  <c r="F251" i="9" s="1"/>
  <c r="L251" i="9"/>
  <c r="E251" i="9"/>
  <c r="B251" i="9"/>
  <c r="M250" i="9"/>
  <c r="L250" i="9"/>
  <c r="F250" i="9" s="1"/>
  <c r="E250" i="9"/>
  <c r="M249" i="9"/>
  <c r="L249" i="9"/>
  <c r="F249" i="9"/>
  <c r="B249" i="9" s="1"/>
  <c r="E249" i="9"/>
  <c r="M248" i="9"/>
  <c r="L248" i="9"/>
  <c r="F248" i="9" s="1"/>
  <c r="E248" i="9"/>
  <c r="B248" i="9" s="1"/>
  <c r="M247" i="9"/>
  <c r="F247" i="9" s="1"/>
  <c r="L247" i="9"/>
  <c r="E247" i="9"/>
  <c r="B247" i="9"/>
  <c r="M246" i="9"/>
  <c r="L246" i="9"/>
  <c r="F246" i="9" s="1"/>
  <c r="E246" i="9"/>
  <c r="M245" i="9"/>
  <c r="L245" i="9"/>
  <c r="F245" i="9"/>
  <c r="B245" i="9" s="1"/>
  <c r="E245" i="9"/>
  <c r="M244" i="9"/>
  <c r="L244" i="9"/>
  <c r="F244" i="9" s="1"/>
  <c r="E244" i="9"/>
  <c r="B244" i="9" s="1"/>
  <c r="M243" i="9"/>
  <c r="F243" i="9" s="1"/>
  <c r="L243" i="9"/>
  <c r="E243" i="9"/>
  <c r="B243" i="9"/>
  <c r="M242" i="9"/>
  <c r="L242" i="9"/>
  <c r="F242" i="9" s="1"/>
  <c r="E242" i="9"/>
  <c r="M241" i="9"/>
  <c r="L241" i="9"/>
  <c r="F241" i="9"/>
  <c r="B241" i="9" s="1"/>
  <c r="E241" i="9"/>
  <c r="M240" i="9"/>
  <c r="L240" i="9"/>
  <c r="F240" i="9" s="1"/>
  <c r="E240" i="9"/>
  <c r="B240" i="9" s="1"/>
  <c r="M239" i="9"/>
  <c r="F239" i="9" s="1"/>
  <c r="L239" i="9"/>
  <c r="E239" i="9"/>
  <c r="B239" i="9"/>
  <c r="M238" i="9"/>
  <c r="L238" i="9"/>
  <c r="F238" i="9" s="1"/>
  <c r="E238" i="9"/>
  <c r="B238" i="9" s="1"/>
  <c r="M237" i="9"/>
  <c r="F237" i="9" s="1"/>
  <c r="B237" i="9" s="1"/>
  <c r="L237" i="9"/>
  <c r="E237" i="9"/>
  <c r="M236" i="9"/>
  <c r="L236" i="9"/>
  <c r="F236" i="9" s="1"/>
  <c r="E236" i="9"/>
  <c r="B236" i="9" s="1"/>
  <c r="M235" i="9"/>
  <c r="F235" i="9" s="1"/>
  <c r="L235" i="9"/>
  <c r="E235" i="9"/>
  <c r="B235" i="9"/>
  <c r="M234" i="9"/>
  <c r="L234" i="9"/>
  <c r="F234" i="9" s="1"/>
  <c r="E234" i="9"/>
  <c r="B234" i="9" s="1"/>
  <c r="M233" i="9"/>
  <c r="F233" i="9" s="1"/>
  <c r="B233" i="9" s="1"/>
  <c r="L233" i="9"/>
  <c r="E233" i="9"/>
  <c r="M232" i="9"/>
  <c r="L232" i="9"/>
  <c r="F232" i="9" s="1"/>
  <c r="E232" i="9"/>
  <c r="B232" i="9" s="1"/>
  <c r="M231" i="9"/>
  <c r="F231" i="9" s="1"/>
  <c r="L231" i="9"/>
  <c r="E231" i="9"/>
  <c r="B231" i="9"/>
  <c r="M230" i="9"/>
  <c r="L230" i="9"/>
  <c r="F230" i="9" s="1"/>
  <c r="E230" i="9"/>
  <c r="B230" i="9" s="1"/>
  <c r="M229" i="9"/>
  <c r="F229" i="9" s="1"/>
  <c r="B229" i="9" s="1"/>
  <c r="L229" i="9"/>
  <c r="E229" i="9"/>
  <c r="M228" i="9"/>
  <c r="L228" i="9"/>
  <c r="F228" i="9" s="1"/>
  <c r="E228" i="9"/>
  <c r="B228" i="9" s="1"/>
  <c r="M227" i="9"/>
  <c r="F227" i="9" s="1"/>
  <c r="L227" i="9"/>
  <c r="E227" i="9"/>
  <c r="B227" i="9"/>
  <c r="M226" i="9"/>
  <c r="L226" i="9"/>
  <c r="F226" i="9" s="1"/>
  <c r="E226" i="9"/>
  <c r="B226" i="9" s="1"/>
  <c r="H225" i="9"/>
  <c r="E225" i="9" s="1"/>
  <c r="B225" i="9" s="1"/>
  <c r="G225" i="9"/>
  <c r="F225" i="9"/>
  <c r="M224" i="9"/>
  <c r="L224" i="9"/>
  <c r="F224" i="9" s="1"/>
  <c r="E224" i="9"/>
  <c r="M223" i="9"/>
  <c r="F223" i="9" s="1"/>
  <c r="B223" i="9" s="1"/>
  <c r="L223" i="9"/>
  <c r="E223" i="9"/>
  <c r="M222" i="9"/>
  <c r="L222" i="9"/>
  <c r="F222" i="9" s="1"/>
  <c r="E222" i="9"/>
  <c r="M221" i="9"/>
  <c r="F221" i="9" s="1"/>
  <c r="B221" i="9" s="1"/>
  <c r="L221" i="9"/>
  <c r="E221" i="9"/>
  <c r="M220" i="9"/>
  <c r="L220" i="9"/>
  <c r="E220" i="9"/>
  <c r="M219" i="9"/>
  <c r="L219" i="9"/>
  <c r="E219" i="9"/>
  <c r="M218" i="9"/>
  <c r="L218" i="9"/>
  <c r="E218" i="9"/>
  <c r="M217" i="9"/>
  <c r="F217" i="9" s="1"/>
  <c r="B217" i="9" s="1"/>
  <c r="L217" i="9"/>
  <c r="E217" i="9"/>
  <c r="M216" i="9"/>
  <c r="L216" i="9"/>
  <c r="E216" i="9"/>
  <c r="M215" i="9"/>
  <c r="F215" i="9" s="1"/>
  <c r="B215" i="9" s="1"/>
  <c r="L215" i="9"/>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H157" i="9"/>
  <c r="E157" i="9" s="1"/>
  <c r="G157" i="9"/>
  <c r="F157" i="9"/>
  <c r="B157" i="9"/>
  <c r="H156" i="9"/>
  <c r="G156" i="9"/>
  <c r="F156" i="9"/>
  <c r="E156" i="9"/>
  <c r="B156" i="9" s="1"/>
  <c r="H155" i="9"/>
  <c r="G155" i="9"/>
  <c r="E155" i="9" s="1"/>
  <c r="F155" i="9"/>
  <c r="H154" i="9"/>
  <c r="G154" i="9"/>
  <c r="E154" i="9" s="1"/>
  <c r="F154" i="9"/>
  <c r="H153" i="9"/>
  <c r="G153" i="9"/>
  <c r="E153" i="9" s="1"/>
  <c r="B153" i="9" s="1"/>
  <c r="F153" i="9"/>
  <c r="H152" i="9"/>
  <c r="E152" i="9" s="1"/>
  <c r="B152" i="9" s="1"/>
  <c r="G152" i="9"/>
  <c r="F152" i="9"/>
  <c r="H151" i="9"/>
  <c r="G151" i="9"/>
  <c r="F151" i="9"/>
  <c r="E151" i="9"/>
  <c r="B151" i="9" s="1"/>
  <c r="H150" i="9"/>
  <c r="G150" i="9"/>
  <c r="F150" i="9"/>
  <c r="H149" i="9"/>
  <c r="E149" i="9" s="1"/>
  <c r="B149" i="9" s="1"/>
  <c r="G149" i="9"/>
  <c r="F149" i="9"/>
  <c r="H148" i="9"/>
  <c r="G148" i="9"/>
  <c r="F148" i="9"/>
  <c r="E148" i="9"/>
  <c r="B148" i="9" s="1"/>
  <c r="H147" i="9"/>
  <c r="G147" i="9"/>
  <c r="E147" i="9" s="1"/>
  <c r="F147" i="9"/>
  <c r="H146" i="9"/>
  <c r="G146" i="9"/>
  <c r="E146" i="9" s="1"/>
  <c r="B146" i="9" s="1"/>
  <c r="F146" i="9"/>
  <c r="H145" i="9"/>
  <c r="G145" i="9"/>
  <c r="E145" i="9" s="1"/>
  <c r="B145" i="9" s="1"/>
  <c r="F145" i="9"/>
  <c r="H144" i="9"/>
  <c r="E144" i="9" s="1"/>
  <c r="B144" i="9" s="1"/>
  <c r="G144" i="9"/>
  <c r="F144" i="9"/>
  <c r="H143" i="9"/>
  <c r="G143" i="9"/>
  <c r="F143" i="9"/>
  <c r="E143" i="9"/>
  <c r="B143" i="9" s="1"/>
  <c r="F142" i="9"/>
  <c r="H141" i="9"/>
  <c r="E141" i="9" s="1"/>
  <c r="B141" i="9" s="1"/>
  <c r="G141" i="9"/>
  <c r="F141" i="9"/>
  <c r="H140" i="9"/>
  <c r="G140" i="9"/>
  <c r="F140" i="9"/>
  <c r="E140" i="9"/>
  <c r="B140" i="9" s="1"/>
  <c r="H139" i="9"/>
  <c r="G139" i="9"/>
  <c r="E139" i="9" s="1"/>
  <c r="F139" i="9"/>
  <c r="H138" i="9"/>
  <c r="G138" i="9"/>
  <c r="E138" i="9" s="1"/>
  <c r="F138" i="9"/>
  <c r="H137" i="9"/>
  <c r="G137" i="9"/>
  <c r="E137" i="9" s="1"/>
  <c r="B137" i="9" s="1"/>
  <c r="F137" i="9"/>
  <c r="H136" i="9"/>
  <c r="E136" i="9" s="1"/>
  <c r="B136" i="9" s="1"/>
  <c r="G136" i="9"/>
  <c r="F136" i="9"/>
  <c r="H135" i="9"/>
  <c r="G135" i="9"/>
  <c r="F135" i="9"/>
  <c r="E135" i="9"/>
  <c r="B135" i="9" s="1"/>
  <c r="H134" i="9"/>
  <c r="G134" i="9"/>
  <c r="F134" i="9"/>
  <c r="H133" i="9"/>
  <c r="E133" i="9" s="1"/>
  <c r="G133" i="9"/>
  <c r="F133" i="9"/>
  <c r="B133" i="9"/>
  <c r="H132" i="9"/>
  <c r="G132" i="9"/>
  <c r="F132" i="9"/>
  <c r="E132" i="9"/>
  <c r="B132" i="9" s="1"/>
  <c r="H131" i="9"/>
  <c r="G131" i="9"/>
  <c r="E131" i="9" s="1"/>
  <c r="F131" i="9"/>
  <c r="H130" i="9"/>
  <c r="G130" i="9"/>
  <c r="E130" i="9" s="1"/>
  <c r="F130" i="9"/>
  <c r="H129" i="9"/>
  <c r="G129" i="9"/>
  <c r="E129" i="9" s="1"/>
  <c r="B129" i="9" s="1"/>
  <c r="F129" i="9"/>
  <c r="H128" i="9"/>
  <c r="E128" i="9" s="1"/>
  <c r="B128" i="9" s="1"/>
  <c r="G128" i="9"/>
  <c r="F128" i="9"/>
  <c r="H127" i="9"/>
  <c r="G127" i="9"/>
  <c r="F127" i="9"/>
  <c r="E127" i="9"/>
  <c r="B127" i="9" s="1"/>
  <c r="H126" i="9"/>
  <c r="G126" i="9"/>
  <c r="F126" i="9"/>
  <c r="H125" i="9"/>
  <c r="E125" i="9" s="1"/>
  <c r="B125" i="9" s="1"/>
  <c r="G125" i="9"/>
  <c r="F125" i="9"/>
  <c r="H124" i="9"/>
  <c r="G124" i="9"/>
  <c r="F124" i="9"/>
  <c r="E124" i="9"/>
  <c r="B124" i="9" s="1"/>
  <c r="H123" i="9"/>
  <c r="G123" i="9"/>
  <c r="E123" i="9" s="1"/>
  <c r="F123" i="9"/>
  <c r="H122" i="9"/>
  <c r="G122" i="9"/>
  <c r="E122" i="9" s="1"/>
  <c r="B122" i="9" s="1"/>
  <c r="F122" i="9"/>
  <c r="H121" i="9"/>
  <c r="G121" i="9"/>
  <c r="E121" i="9" s="1"/>
  <c r="B121" i="9" s="1"/>
  <c r="F121" i="9"/>
  <c r="H120" i="9"/>
  <c r="E120" i="9" s="1"/>
  <c r="B120" i="9" s="1"/>
  <c r="G120" i="9"/>
  <c r="F120" i="9"/>
  <c r="H119" i="9"/>
  <c r="G119" i="9"/>
  <c r="F119" i="9"/>
  <c r="E119" i="9"/>
  <c r="B119" i="9" s="1"/>
  <c r="H118" i="9"/>
  <c r="G118" i="9"/>
  <c r="F118" i="9"/>
  <c r="H117" i="9"/>
  <c r="E117" i="9" s="1"/>
  <c r="B117" i="9" s="1"/>
  <c r="G117" i="9"/>
  <c r="F117" i="9"/>
  <c r="H116" i="9"/>
  <c r="G116" i="9"/>
  <c r="F116" i="9"/>
  <c r="E116" i="9"/>
  <c r="B116" i="9" s="1"/>
  <c r="H115" i="9"/>
  <c r="G115" i="9"/>
  <c r="E115" i="9" s="1"/>
  <c r="B115" i="9" s="1"/>
  <c r="F115" i="9"/>
  <c r="H114" i="9"/>
  <c r="G114" i="9"/>
  <c r="E114" i="9" s="1"/>
  <c r="F114" i="9"/>
  <c r="H113" i="9"/>
  <c r="G113" i="9"/>
  <c r="E113" i="9" s="1"/>
  <c r="B113" i="9" s="1"/>
  <c r="F113" i="9"/>
  <c r="H112" i="9"/>
  <c r="E112" i="9" s="1"/>
  <c r="B112" i="9" s="1"/>
  <c r="G112" i="9"/>
  <c r="F112" i="9"/>
  <c r="H111" i="9"/>
  <c r="G111" i="9"/>
  <c r="F111" i="9"/>
  <c r="E111" i="9"/>
  <c r="B111" i="9" s="1"/>
  <c r="H110" i="9"/>
  <c r="G110" i="9"/>
  <c r="F110" i="9"/>
  <c r="H109" i="9"/>
  <c r="E109" i="9" s="1"/>
  <c r="B109" i="9" s="1"/>
  <c r="G109" i="9"/>
  <c r="F109" i="9"/>
  <c r="H108" i="9"/>
  <c r="G108" i="9"/>
  <c r="F108" i="9"/>
  <c r="E108" i="9"/>
  <c r="B108" i="9" s="1"/>
  <c r="H107" i="9"/>
  <c r="G107" i="9"/>
  <c r="E107" i="9" s="1"/>
  <c r="F107" i="9"/>
  <c r="H106" i="9"/>
  <c r="G106" i="9"/>
  <c r="E106" i="9" s="1"/>
  <c r="F106" i="9"/>
  <c r="H105" i="9"/>
  <c r="G105" i="9"/>
  <c r="E105" i="9" s="1"/>
  <c r="B105" i="9" s="1"/>
  <c r="F105" i="9"/>
  <c r="H104" i="9"/>
  <c r="E104" i="9" s="1"/>
  <c r="B104" i="9" s="1"/>
  <c r="G104" i="9"/>
  <c r="F104" i="9"/>
  <c r="H103" i="9"/>
  <c r="G103" i="9"/>
  <c r="F103" i="9"/>
  <c r="E103" i="9"/>
  <c r="B103" i="9" s="1"/>
  <c r="H102" i="9"/>
  <c r="G102" i="9"/>
  <c r="F102" i="9"/>
  <c r="H101" i="9"/>
  <c r="E101" i="9" s="1"/>
  <c r="G101" i="9"/>
  <c r="F101" i="9"/>
  <c r="B101" i="9"/>
  <c r="H100" i="9"/>
  <c r="G100" i="9"/>
  <c r="F100" i="9"/>
  <c r="E100" i="9"/>
  <c r="B100" i="9" s="1"/>
  <c r="H99" i="9"/>
  <c r="G99" i="9"/>
  <c r="E99" i="9" s="1"/>
  <c r="F99" i="9"/>
  <c r="H98" i="9"/>
  <c r="G98" i="9"/>
  <c r="E98" i="9" s="1"/>
  <c r="F98" i="9"/>
  <c r="H97" i="9"/>
  <c r="G97" i="9"/>
  <c r="E97" i="9" s="1"/>
  <c r="B97" i="9" s="1"/>
  <c r="F97" i="9"/>
  <c r="H96" i="9"/>
  <c r="G96" i="9"/>
  <c r="E96" i="9" s="1"/>
  <c r="B96" i="9" s="1"/>
  <c r="F96" i="9"/>
  <c r="H95" i="9"/>
  <c r="E95" i="9" s="1"/>
  <c r="G95" i="9"/>
  <c r="F95" i="9"/>
  <c r="B95" i="9"/>
  <c r="H94" i="9"/>
  <c r="G94" i="9"/>
  <c r="F94" i="9"/>
  <c r="E94" i="9"/>
  <c r="B94" i="9" s="1"/>
  <c r="H93" i="9"/>
  <c r="G93" i="9"/>
  <c r="E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G87" i="9"/>
  <c r="F87" i="9"/>
  <c r="B87" i="9"/>
  <c r="H86" i="9"/>
  <c r="G86" i="9"/>
  <c r="F86" i="9"/>
  <c r="E86" i="9"/>
  <c r="B86" i="9" s="1"/>
  <c r="H85" i="9"/>
  <c r="G85" i="9"/>
  <c r="E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G79" i="9"/>
  <c r="F79" i="9"/>
  <c r="B79" i="9"/>
  <c r="H78" i="9"/>
  <c r="G78" i="9"/>
  <c r="F78" i="9"/>
  <c r="E78" i="9"/>
  <c r="B78" i="9" s="1"/>
  <c r="H77" i="9"/>
  <c r="G77" i="9"/>
  <c r="E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G71" i="9"/>
  <c r="F71" i="9"/>
  <c r="B71" i="9"/>
  <c r="H70" i="9"/>
  <c r="G70" i="9"/>
  <c r="F70" i="9"/>
  <c r="E70" i="9"/>
  <c r="B70" i="9" s="1"/>
  <c r="H69" i="9"/>
  <c r="G69" i="9"/>
  <c r="E69" i="9" s="1"/>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E63" i="9" s="1"/>
  <c r="G63" i="9"/>
  <c r="F63" i="9"/>
  <c r="B63" i="9"/>
  <c r="H62" i="9"/>
  <c r="G62" i="9"/>
  <c r="F62" i="9"/>
  <c r="E62" i="9"/>
  <c r="B62" i="9" s="1"/>
  <c r="H61" i="9"/>
  <c r="G61" i="9"/>
  <c r="E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G55" i="9"/>
  <c r="F55" i="9"/>
  <c r="B55" i="9"/>
  <c r="H54" i="9"/>
  <c r="G54" i="9"/>
  <c r="F54" i="9"/>
  <c r="E54" i="9"/>
  <c r="B54" i="9" s="1"/>
  <c r="H53" i="9"/>
  <c r="G53" i="9"/>
  <c r="E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G47" i="9"/>
  <c r="F47" i="9"/>
  <c r="B47" i="9"/>
  <c r="H46" i="9"/>
  <c r="E46" i="9" s="1"/>
  <c r="B46" i="9" s="1"/>
  <c r="G46" i="9"/>
  <c r="F46" i="9"/>
  <c r="H45" i="9"/>
  <c r="G45" i="9"/>
  <c r="E45" i="9" s="1"/>
  <c r="F45" i="9"/>
  <c r="H44" i="9"/>
  <c r="G44" i="9"/>
  <c r="E44" i="9" s="1"/>
  <c r="B44" i="9" s="1"/>
  <c r="F44" i="9"/>
  <c r="H43" i="9"/>
  <c r="G43" i="9"/>
  <c r="F43" i="9"/>
  <c r="H42" i="9"/>
  <c r="G42" i="9"/>
  <c r="F42" i="9"/>
  <c r="H41" i="9"/>
  <c r="G41" i="9"/>
  <c r="E41" i="9" s="1"/>
  <c r="B41" i="9" s="1"/>
  <c r="F41" i="9"/>
  <c r="H40" i="9"/>
  <c r="G40" i="9"/>
  <c r="E40" i="9" s="1"/>
  <c r="B40" i="9" s="1"/>
  <c r="F40" i="9"/>
  <c r="H39" i="9"/>
  <c r="G39" i="9"/>
  <c r="F39" i="9"/>
  <c r="H38" i="9"/>
  <c r="G38" i="9"/>
  <c r="F38" i="9"/>
  <c r="E38" i="9"/>
  <c r="B38" i="9" s="1"/>
  <c r="H37" i="9"/>
  <c r="G37" i="9"/>
  <c r="E37" i="9" s="1"/>
  <c r="F37" i="9"/>
  <c r="H36" i="9"/>
  <c r="G36" i="9"/>
  <c r="F36" i="9"/>
  <c r="H35" i="9"/>
  <c r="E35" i="9" s="1"/>
  <c r="G35" i="9"/>
  <c r="F35" i="9"/>
  <c r="B35" i="9"/>
  <c r="H34" i="9"/>
  <c r="G34" i="9"/>
  <c r="F34" i="9"/>
  <c r="E34" i="9"/>
  <c r="B34" i="9" s="1"/>
  <c r="H33" i="9"/>
  <c r="G33" i="9"/>
  <c r="F33" i="9"/>
  <c r="H32" i="9"/>
  <c r="G32" i="9"/>
  <c r="F32" i="9"/>
  <c r="H31" i="9"/>
  <c r="E31" i="9" s="1"/>
  <c r="B31" i="9" s="1"/>
  <c r="G31" i="9"/>
  <c r="F31" i="9"/>
  <c r="H30" i="9"/>
  <c r="G30" i="9"/>
  <c r="F30" i="9"/>
  <c r="E30" i="9"/>
  <c r="B30" i="9" s="1"/>
  <c r="H29" i="9"/>
  <c r="G29" i="9"/>
  <c r="F29" i="9"/>
  <c r="H28" i="9"/>
  <c r="G28" i="9"/>
  <c r="F28" i="9"/>
  <c r="H27" i="9"/>
  <c r="E27" i="9" s="1"/>
  <c r="G27" i="9"/>
  <c r="F27" i="9"/>
  <c r="B27" i="9"/>
  <c r="H26" i="9"/>
  <c r="G26" i="9"/>
  <c r="F26" i="9"/>
  <c r="H25" i="9"/>
  <c r="G25" i="9"/>
  <c r="E25" i="9" s="1"/>
  <c r="F25" i="9"/>
  <c r="H24" i="9"/>
  <c r="G24" i="9"/>
  <c r="E24" i="9" s="1"/>
  <c r="B24" i="9" s="1"/>
  <c r="F24" i="9"/>
  <c r="H23" i="9"/>
  <c r="E23" i="9" s="1"/>
  <c r="B23" i="9" s="1"/>
  <c r="G23" i="9"/>
  <c r="F23" i="9"/>
  <c r="H22" i="9"/>
  <c r="G22" i="9"/>
  <c r="E22" i="9" s="1"/>
  <c r="B22" i="9" s="1"/>
  <c r="F22" i="9"/>
  <c r="H21" i="9"/>
  <c r="G21" i="9"/>
  <c r="F21" i="9"/>
  <c r="F20" i="9"/>
  <c r="F4" i="9"/>
  <c r="O3" i="9"/>
  <c r="G274" i="9" s="1"/>
  <c r="I3" i="9"/>
  <c r="H3" i="9"/>
  <c r="G3" i="9"/>
  <c r="D101" i="8"/>
  <c r="D95" i="8"/>
  <c r="D90" i="8"/>
  <c r="D85" i="8"/>
  <c r="D80" i="8"/>
  <c r="D75" i="8"/>
  <c r="D70" i="8"/>
  <c r="D65" i="8"/>
  <c r="D60" i="8"/>
  <c r="D55" i="8"/>
  <c r="D50" i="8"/>
  <c r="D44" i="8"/>
  <c r="D36" i="8"/>
  <c r="D26" i="8"/>
  <c r="D24" i="8"/>
  <c r="C1499" i="1" s="1"/>
  <c r="D18" i="8"/>
  <c r="D6" i="8" s="1"/>
  <c r="D8" i="8"/>
  <c r="E44" i="7"/>
  <c r="D44" i="7"/>
  <c r="E39" i="7"/>
  <c r="D39" i="7"/>
  <c r="E38" i="7"/>
  <c r="D38" i="7"/>
  <c r="E30" i="7"/>
  <c r="D30" i="7"/>
  <c r="E23" i="7"/>
  <c r="E22" i="7" s="1"/>
  <c r="D23" i="7"/>
  <c r="D22" i="7" s="1"/>
  <c r="H30" i="3" s="1"/>
  <c r="E7" i="7"/>
  <c r="E6" i="7" s="1"/>
  <c r="E5" i="7" s="1"/>
  <c r="I29" i="3" s="1"/>
  <c r="D7" i="7"/>
  <c r="D6" i="7" s="1"/>
  <c r="D5"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D115" i="6"/>
  <c r="C1409" i="1" s="1"/>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D36" i="6"/>
  <c r="F34" i="6"/>
  <c r="F33" i="6"/>
  <c r="F32" i="6"/>
  <c r="F31" i="6"/>
  <c r="F30" i="6"/>
  <c r="F29" i="6"/>
  <c r="E28" i="6"/>
  <c r="D28" i="6"/>
  <c r="F28" i="6" s="1"/>
  <c r="F27" i="6"/>
  <c r="F26" i="6"/>
  <c r="F25" i="6"/>
  <c r="F24" i="6"/>
  <c r="F23" i="6"/>
  <c r="E22" i="6"/>
  <c r="D22" i="6"/>
  <c r="F21" i="6"/>
  <c r="F20" i="6"/>
  <c r="F19" i="6"/>
  <c r="F18" i="6"/>
  <c r="F17" i="6"/>
  <c r="F16" i="6"/>
  <c r="F15" i="6"/>
  <c r="F14" i="6"/>
  <c r="E13" i="6"/>
  <c r="D13" i="6"/>
  <c r="F13" i="6" s="1"/>
  <c r="F12" i="6"/>
  <c r="F11" i="6"/>
  <c r="E10" i="6"/>
  <c r="E5" i="6" s="1"/>
  <c r="D10" i="6"/>
  <c r="F10" i="6" s="1"/>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c r="E258" i="5"/>
  <c r="F257" i="5"/>
  <c r="F256" i="5"/>
  <c r="F255" i="5"/>
  <c r="F254" i="5"/>
  <c r="F253" i="5"/>
  <c r="F252" i="5"/>
  <c r="F251" i="5"/>
  <c r="E250" i="5"/>
  <c r="D250" i="5"/>
  <c r="F250" i="5" s="1"/>
  <c r="F249" i="5"/>
  <c r="F248" i="5"/>
  <c r="F247" i="5"/>
  <c r="E246" i="5"/>
  <c r="E245" i="5" s="1"/>
  <c r="D246" i="5"/>
  <c r="D245" i="5"/>
  <c r="F244" i="5"/>
  <c r="F243" i="5"/>
  <c r="E242" i="5"/>
  <c r="D242" i="5"/>
  <c r="F241" i="5"/>
  <c r="F240" i="5"/>
  <c r="F239" i="5"/>
  <c r="E239" i="5"/>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F198" i="5"/>
  <c r="E198" i="5"/>
  <c r="D198" i="5"/>
  <c r="F197" i="5"/>
  <c r="F196" i="5"/>
  <c r="F195" i="5"/>
  <c r="F194" i="5"/>
  <c r="F193" i="5"/>
  <c r="F192" i="5"/>
  <c r="F191" i="5"/>
  <c r="E191" i="5"/>
  <c r="D191" i="5"/>
  <c r="D190" i="5" s="1"/>
  <c r="G291" i="9" s="1"/>
  <c r="F190" i="5"/>
  <c r="E190" i="5"/>
  <c r="H291" i="9" s="1"/>
  <c r="F189" i="5"/>
  <c r="F188" i="5"/>
  <c r="F187" i="5"/>
  <c r="F186" i="5"/>
  <c r="F185" i="5"/>
  <c r="F184" i="5"/>
  <c r="F183" i="5"/>
  <c r="F182" i="5"/>
  <c r="F181" i="5"/>
  <c r="F180" i="5"/>
  <c r="E180" i="5"/>
  <c r="E177" i="5" s="1"/>
  <c r="D1154" i="1" s="1"/>
  <c r="D180" i="5"/>
  <c r="F179" i="5"/>
  <c r="F178" i="5"/>
  <c r="F177" i="5"/>
  <c r="D177" i="5"/>
  <c r="G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E146" i="5"/>
  <c r="D146" i="5"/>
  <c r="F146" i="5" s="1"/>
  <c r="F145" i="5"/>
  <c r="F144" i="5"/>
  <c r="F143" i="5"/>
  <c r="F142" i="5"/>
  <c r="E142" i="5"/>
  <c r="D142" i="5"/>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F119"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286" i="9" s="1"/>
  <c r="B286" i="9" s="1"/>
  <c r="F87" i="5"/>
  <c r="E87" i="5"/>
  <c r="D87" i="5"/>
  <c r="F86" i="5"/>
  <c r="F85" i="5"/>
  <c r="F84" i="5"/>
  <c r="F83" i="5"/>
  <c r="F82" i="5"/>
  <c r="F81" i="5"/>
  <c r="F80" i="5"/>
  <c r="E79" i="5"/>
  <c r="E78" i="5" s="1"/>
  <c r="D79" i="5"/>
  <c r="F77" i="5"/>
  <c r="F76" i="5"/>
  <c r="F75" i="5"/>
  <c r="F74" i="5"/>
  <c r="F73" i="5"/>
  <c r="F72" i="5"/>
  <c r="F71" i="5"/>
  <c r="E70" i="5"/>
  <c r="E69" i="5" s="1"/>
  <c r="D1047" i="1" s="1"/>
  <c r="D70" i="5"/>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E12" i="5" s="1"/>
  <c r="D990" i="1"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F626" i="4"/>
  <c r="E626" i="4"/>
  <c r="D626" i="4"/>
  <c r="F625" i="4"/>
  <c r="D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F602" i="4"/>
  <c r="F601" i="4"/>
  <c r="F600" i="4"/>
  <c r="F599" i="4"/>
  <c r="E599" i="4"/>
  <c r="D599" i="4"/>
  <c r="F598" i="4"/>
  <c r="F597" i="4"/>
  <c r="F596" i="4"/>
  <c r="F595" i="4"/>
  <c r="E594" i="4"/>
  <c r="E593" i="4" s="1"/>
  <c r="D594" i="4"/>
  <c r="F594" i="4" s="1"/>
  <c r="F592" i="4"/>
  <c r="F591" i="4"/>
  <c r="E590" i="4"/>
  <c r="E580" i="4" s="1"/>
  <c r="D590" i="4"/>
  <c r="F590" i="4" s="1"/>
  <c r="F589" i="4"/>
  <c r="F588" i="4"/>
  <c r="F587" i="4"/>
  <c r="E587" i="4"/>
  <c r="D587" i="4"/>
  <c r="F586" i="4"/>
  <c r="F585" i="4"/>
  <c r="E585" i="4"/>
  <c r="D585" i="4"/>
  <c r="F584" i="4"/>
  <c r="F583" i="4"/>
  <c r="F582" i="4"/>
  <c r="E581" i="4"/>
  <c r="D581" i="4"/>
  <c r="F579" i="4"/>
  <c r="F578" i="4"/>
  <c r="E577" i="4"/>
  <c r="D577" i="4"/>
  <c r="F576" i="4"/>
  <c r="F575" i="4"/>
  <c r="E574" i="4"/>
  <c r="D574" i="4"/>
  <c r="F574" i="4" s="1"/>
  <c r="F573" i="4"/>
  <c r="F572" i="4"/>
  <c r="F571" i="4"/>
  <c r="E571" i="4"/>
  <c r="D571" i="4"/>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30" i="4" s="1"/>
  <c r="D529" i="4"/>
  <c r="F527" i="4"/>
  <c r="F526" i="4"/>
  <c r="E525" i="4"/>
  <c r="D525" i="4"/>
  <c r="F524" i="4"/>
  <c r="F523" i="4"/>
  <c r="E522" i="4"/>
  <c r="E515" i="4" s="1"/>
  <c r="D522" i="4"/>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F485" i="4"/>
  <c r="E485" i="4"/>
  <c r="D485" i="4"/>
  <c r="E484"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G165" i="9" s="1"/>
  <c r="F465" i="4"/>
  <c r="F464" i="4"/>
  <c r="E463" i="4"/>
  <c r="D463" i="4"/>
  <c r="F463" i="4" s="1"/>
  <c r="F462" i="4"/>
  <c r="F461" i="4"/>
  <c r="E460" i="4"/>
  <c r="E459" i="4" s="1"/>
  <c r="E420"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21" i="4"/>
  <c r="E418" i="4"/>
  <c r="D418" i="4"/>
  <c r="F418" i="4" s="1"/>
  <c r="E417" i="4"/>
  <c r="D417" i="4"/>
  <c r="D644" i="4" s="1"/>
  <c r="F644" i="4" s="1"/>
  <c r="F416" i="4"/>
  <c r="E416" i="4"/>
  <c r="E643" i="4" s="1"/>
  <c r="D416" i="4"/>
  <c r="D643" i="4" s="1"/>
  <c r="F411" i="4"/>
  <c r="F410" i="4"/>
  <c r="F409" i="4"/>
  <c r="F406" i="4"/>
  <c r="F405" i="4"/>
  <c r="F404" i="4"/>
  <c r="F403" i="4"/>
  <c r="E402" i="4"/>
  <c r="D402" i="4"/>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F364" i="4"/>
  <c r="E364" i="4"/>
  <c r="E363" i="4" s="1"/>
  <c r="D364" i="4"/>
  <c r="F362" i="4"/>
  <c r="F361" i="4"/>
  <c r="F360" i="4"/>
  <c r="F359" i="4"/>
  <c r="F358" i="4"/>
  <c r="F357" i="4"/>
  <c r="F356" i="4"/>
  <c r="E356" i="4"/>
  <c r="E351" i="4" s="1"/>
  <c r="D356" i="4"/>
  <c r="F355" i="4"/>
  <c r="F354" i="4"/>
  <c r="F353" i="4"/>
  <c r="E352" i="4"/>
  <c r="D352" i="4"/>
  <c r="E350" i="4"/>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F304" i="4"/>
  <c r="E304" i="4"/>
  <c r="E299" i="4" s="1"/>
  <c r="D304" i="4"/>
  <c r="F303" i="4"/>
  <c r="F302" i="4"/>
  <c r="F301" i="4"/>
  <c r="E300" i="4"/>
  <c r="D300" i="4"/>
  <c r="E298" i="4"/>
  <c r="E407"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F225" i="4"/>
  <c r="E225" i="4"/>
  <c r="E224" i="4" s="1"/>
  <c r="D225" i="4"/>
  <c r="F223" i="4"/>
  <c r="F222" i="4"/>
  <c r="F221" i="4"/>
  <c r="F220" i="4"/>
  <c r="E219" i="4"/>
  <c r="D219" i="4"/>
  <c r="F219" i="4" s="1"/>
  <c r="F218" i="4"/>
  <c r="F217" i="4"/>
  <c r="E216" i="4"/>
  <c r="E215" i="4" s="1"/>
  <c r="D216" i="4"/>
  <c r="F216" i="4" s="1"/>
  <c r="F214" i="4"/>
  <c r="F213" i="4"/>
  <c r="F212" i="4"/>
  <c r="F211" i="4"/>
  <c r="E210" i="4"/>
  <c r="D206" i="1"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0" i="1" s="1"/>
  <c r="D164" i="4"/>
  <c r="F162" i="4"/>
  <c r="F161" i="4"/>
  <c r="F160" i="4"/>
  <c r="E159" i="4"/>
  <c r="D159" i="4"/>
  <c r="F158" i="4"/>
  <c r="F157" i="4"/>
  <c r="F156" i="4"/>
  <c r="F155" i="4"/>
  <c r="F154" i="4"/>
  <c r="E153" i="4"/>
  <c r="D149" i="1" s="1"/>
  <c r="D153" i="4"/>
  <c r="C149" i="1" s="1"/>
  <c r="F150" i="4"/>
  <c r="F149" i="4"/>
  <c r="F148" i="4"/>
  <c r="F147" i="4"/>
  <c r="F146" i="4"/>
  <c r="F145" i="4"/>
  <c r="F144" i="4"/>
  <c r="F143" i="4"/>
  <c r="F142" i="4"/>
  <c r="F141" i="4"/>
  <c r="F140" i="4"/>
  <c r="E140" i="4"/>
  <c r="D140" i="4"/>
  <c r="F139" i="4"/>
  <c r="E139" i="4"/>
  <c r="D139" i="4"/>
  <c r="F138" i="4"/>
  <c r="F137" i="4"/>
  <c r="F136" i="4"/>
  <c r="F135" i="4"/>
  <c r="E134" i="4"/>
  <c r="E133" i="4" s="1"/>
  <c r="D134" i="4"/>
  <c r="F134" i="4" s="1"/>
  <c r="D133" i="4"/>
  <c r="F132" i="4"/>
  <c r="F131" i="4"/>
  <c r="F130" i="4"/>
  <c r="F129" i="4"/>
  <c r="E128" i="4"/>
  <c r="F128" i="4" s="1"/>
  <c r="D128" i="4"/>
  <c r="F127" i="4"/>
  <c r="F126" i="4"/>
  <c r="E125" i="4"/>
  <c r="E124" i="4" s="1"/>
  <c r="D125" i="4"/>
  <c r="F123" i="4"/>
  <c r="F122" i="4"/>
  <c r="F121" i="4"/>
  <c r="E120" i="4"/>
  <c r="D120" i="4"/>
  <c r="F120" i="4" s="1"/>
  <c r="F119" i="4"/>
  <c r="F118" i="4"/>
  <c r="F117" i="4"/>
  <c r="F116" i="4"/>
  <c r="F115" i="4"/>
  <c r="F114" i="4"/>
  <c r="F113" i="4"/>
  <c r="F112" i="4"/>
  <c r="E112" i="4"/>
  <c r="D112" i="4"/>
  <c r="F111" i="4"/>
  <c r="F110" i="4"/>
  <c r="F109" i="4"/>
  <c r="F108" i="4"/>
  <c r="F107" i="4"/>
  <c r="E107" i="4"/>
  <c r="D107" i="4"/>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E82" i="4"/>
  <c r="D82" i="4"/>
  <c r="F81" i="4"/>
  <c r="F80" i="4"/>
  <c r="F79" i="4"/>
  <c r="F78" i="4"/>
  <c r="E77" i="4"/>
  <c r="D77" i="4"/>
  <c r="F77" i="4" s="1"/>
  <c r="F76" i="4"/>
  <c r="F75" i="4"/>
  <c r="E74" i="4"/>
  <c r="D74" i="4"/>
  <c r="F73" i="4"/>
  <c r="F72" i="4"/>
  <c r="F71" i="4"/>
  <c r="E71" i="4"/>
  <c r="D71" i="4"/>
  <c r="F70" i="4"/>
  <c r="F69"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D45" i="4"/>
  <c r="E44" i="4"/>
  <c r="F43" i="4"/>
  <c r="F42" i="4"/>
  <c r="F41" i="4"/>
  <c r="E40" i="4"/>
  <c r="E7" i="4"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I32" i="3"/>
  <c r="G32" i="3"/>
  <c r="B32" i="3"/>
  <c r="I31" i="3"/>
  <c r="G31" i="3"/>
  <c r="B31" i="3"/>
  <c r="I30" i="3"/>
  <c r="G30" i="3"/>
  <c r="B30"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C1577" i="1"/>
  <c r="C1576" i="1"/>
  <c r="H1576" i="1" s="1"/>
  <c r="H1575" i="1"/>
  <c r="G1575" i="1"/>
  <c r="C1575" i="1"/>
  <c r="C1574" i="1"/>
  <c r="C1573" i="1"/>
  <c r="H1572" i="1"/>
  <c r="G1572" i="1"/>
  <c r="C1572" i="1"/>
  <c r="H1571" i="1"/>
  <c r="G1571" i="1"/>
  <c r="C1571" i="1"/>
  <c r="G1570" i="1"/>
  <c r="C1570" i="1"/>
  <c r="H1570" i="1" s="1"/>
  <c r="C1569" i="1"/>
  <c r="H1568" i="1"/>
  <c r="G1568" i="1"/>
  <c r="C1568" i="1"/>
  <c r="H1567" i="1"/>
  <c r="G1567" i="1"/>
  <c r="C1567" i="1"/>
  <c r="C1566" i="1"/>
  <c r="C1565" i="1"/>
  <c r="H1564" i="1"/>
  <c r="G1564" i="1"/>
  <c r="C1564" i="1"/>
  <c r="H1563" i="1"/>
  <c r="G1563" i="1"/>
  <c r="C1563" i="1"/>
  <c r="G1562" i="1"/>
  <c r="C1562" i="1"/>
  <c r="H1562" i="1" s="1"/>
  <c r="C1561" i="1"/>
  <c r="H1560" i="1"/>
  <c r="C1560" i="1"/>
  <c r="G1560" i="1" s="1"/>
  <c r="H1559" i="1"/>
  <c r="G1559" i="1"/>
  <c r="C1559" i="1"/>
  <c r="G1558" i="1"/>
  <c r="C1558" i="1"/>
  <c r="H1558" i="1" s="1"/>
  <c r="C1557" i="1"/>
  <c r="H1556" i="1"/>
  <c r="C1556" i="1"/>
  <c r="G1556" i="1" s="1"/>
  <c r="H1555" i="1"/>
  <c r="G1555" i="1"/>
  <c r="C1555" i="1"/>
  <c r="G1554" i="1"/>
  <c r="C1554" i="1"/>
  <c r="H1554" i="1" s="1"/>
  <c r="C1553" i="1"/>
  <c r="H1552" i="1"/>
  <c r="G1552" i="1"/>
  <c r="C1552" i="1"/>
  <c r="H1551" i="1"/>
  <c r="G1551" i="1"/>
  <c r="C1551" i="1"/>
  <c r="C1550" i="1"/>
  <c r="C1549" i="1"/>
  <c r="H1548" i="1"/>
  <c r="G1548" i="1"/>
  <c r="C1548" i="1"/>
  <c r="H1547" i="1"/>
  <c r="G1547" i="1"/>
  <c r="C1547" i="1"/>
  <c r="G1546" i="1"/>
  <c r="C1546" i="1"/>
  <c r="H1546" i="1" s="1"/>
  <c r="C1545" i="1"/>
  <c r="H1544" i="1"/>
  <c r="G1544" i="1"/>
  <c r="C1544" i="1"/>
  <c r="H1543" i="1"/>
  <c r="G1543" i="1"/>
  <c r="C1543" i="1"/>
  <c r="C1542" i="1"/>
  <c r="C1541" i="1"/>
  <c r="H1540" i="1"/>
  <c r="C1540" i="1"/>
  <c r="G1540" i="1" s="1"/>
  <c r="H1539" i="1"/>
  <c r="G1539" i="1"/>
  <c r="C1539" i="1"/>
  <c r="C1538" i="1"/>
  <c r="C1537" i="1"/>
  <c r="H1536" i="1"/>
  <c r="G1536" i="1"/>
  <c r="C1536" i="1"/>
  <c r="H1535" i="1"/>
  <c r="G1535" i="1"/>
  <c r="C1535" i="1"/>
  <c r="G1534" i="1"/>
  <c r="C1534" i="1"/>
  <c r="H1534" i="1" s="1"/>
  <c r="C1533" i="1"/>
  <c r="H1532" i="1"/>
  <c r="G1532" i="1"/>
  <c r="C1532" i="1"/>
  <c r="C1531" i="1"/>
  <c r="H1531" i="1" s="1"/>
  <c r="C1530" i="1"/>
  <c r="C1529" i="1"/>
  <c r="H1528" i="1"/>
  <c r="G1528" i="1"/>
  <c r="C1528" i="1"/>
  <c r="H1527" i="1"/>
  <c r="G1527" i="1"/>
  <c r="C1527" i="1"/>
  <c r="C1526" i="1"/>
  <c r="H1526" i="1" s="1"/>
  <c r="C1525" i="1"/>
  <c r="H1523" i="1"/>
  <c r="G1523" i="1"/>
  <c r="C1523" i="1"/>
  <c r="C1522" i="1"/>
  <c r="C1521" i="1"/>
  <c r="H1520" i="1"/>
  <c r="G1520" i="1"/>
  <c r="C1520" i="1"/>
  <c r="H1519" i="1"/>
  <c r="G1519" i="1"/>
  <c r="C1519" i="1"/>
  <c r="H1516" i="1"/>
  <c r="G1516" i="1"/>
  <c r="C1516" i="1"/>
  <c r="H1515" i="1"/>
  <c r="G1515" i="1"/>
  <c r="C1515" i="1"/>
  <c r="C1514" i="1"/>
  <c r="C1513" i="1"/>
  <c r="H1512" i="1"/>
  <c r="G1512" i="1"/>
  <c r="C1512" i="1"/>
  <c r="H1511" i="1"/>
  <c r="G1511" i="1"/>
  <c r="C1511" i="1"/>
  <c r="G1510" i="1"/>
  <c r="C1510" i="1"/>
  <c r="H1510" i="1" s="1"/>
  <c r="C1509" i="1"/>
  <c r="H1508" i="1"/>
  <c r="G1508" i="1"/>
  <c r="C1508" i="1"/>
  <c r="H1507" i="1"/>
  <c r="G1507" i="1"/>
  <c r="C1507" i="1"/>
  <c r="C1506" i="1"/>
  <c r="C1505" i="1"/>
  <c r="H1504" i="1"/>
  <c r="G1504" i="1"/>
  <c r="C1504" i="1"/>
  <c r="H1503" i="1"/>
  <c r="G1503" i="1"/>
  <c r="C1503" i="1"/>
  <c r="G1502" i="1"/>
  <c r="C1502" i="1"/>
  <c r="H1502" i="1" s="1"/>
  <c r="C1501" i="1"/>
  <c r="H1500" i="1"/>
  <c r="G1500" i="1"/>
  <c r="C1500" i="1"/>
  <c r="H1499" i="1"/>
  <c r="G1499" i="1"/>
  <c r="G1498" i="1"/>
  <c r="C1498" i="1"/>
  <c r="H1498" i="1" s="1"/>
  <c r="C1497" i="1"/>
  <c r="H1496" i="1"/>
  <c r="C1496" i="1"/>
  <c r="G1496" i="1" s="1"/>
  <c r="H1495" i="1"/>
  <c r="G1495" i="1"/>
  <c r="C1495" i="1"/>
  <c r="G1494" i="1"/>
  <c r="C1494" i="1"/>
  <c r="H1494" i="1" s="1"/>
  <c r="C1493" i="1"/>
  <c r="H1492" i="1"/>
  <c r="C1492" i="1"/>
  <c r="G1492" i="1" s="1"/>
  <c r="H1491" i="1"/>
  <c r="G1491" i="1"/>
  <c r="C1491" i="1"/>
  <c r="G1490" i="1"/>
  <c r="C1490" i="1"/>
  <c r="H1490" i="1" s="1"/>
  <c r="C1489" i="1"/>
  <c r="H1488" i="1"/>
  <c r="C1488" i="1"/>
  <c r="G1488" i="1" s="1"/>
  <c r="H1487" i="1"/>
  <c r="G1487" i="1"/>
  <c r="C1487" i="1"/>
  <c r="G1486" i="1"/>
  <c r="C1486" i="1"/>
  <c r="H1486" i="1" s="1"/>
  <c r="C1485" i="1"/>
  <c r="H1484" i="1"/>
  <c r="G1484" i="1"/>
  <c r="C1484" i="1"/>
  <c r="H1483" i="1"/>
  <c r="G1483" i="1"/>
  <c r="C1483" i="1"/>
  <c r="C1482" i="1"/>
  <c r="C1481" i="1"/>
  <c r="H1480" i="1"/>
  <c r="G1480" i="1"/>
  <c r="C1480" i="1"/>
  <c r="D1479" i="1"/>
  <c r="C1479" i="1"/>
  <c r="H1478" i="1"/>
  <c r="G1478" i="1"/>
  <c r="I1478" i="1" s="1"/>
  <c r="D1478" i="1"/>
  <c r="C1478" i="1"/>
  <c r="J1478" i="1" s="1"/>
  <c r="D1477" i="1"/>
  <c r="C1477" i="1"/>
  <c r="H1476" i="1"/>
  <c r="G1476" i="1"/>
  <c r="I1476" i="1" s="1"/>
  <c r="D1476" i="1"/>
  <c r="C1476" i="1"/>
  <c r="J1476" i="1" s="1"/>
  <c r="D1475" i="1"/>
  <c r="J1474" i="1"/>
  <c r="D1474" i="1"/>
  <c r="C1474" i="1"/>
  <c r="H1473" i="1"/>
  <c r="G1473" i="1"/>
  <c r="D1473" i="1"/>
  <c r="C1473" i="1"/>
  <c r="J1473" i="1" s="1"/>
  <c r="J1472" i="1"/>
  <c r="D1472" i="1"/>
  <c r="C1472" i="1"/>
  <c r="H1471" i="1"/>
  <c r="G1471" i="1"/>
  <c r="D1471" i="1"/>
  <c r="C1471" i="1"/>
  <c r="J1471" i="1" s="1"/>
  <c r="H1470" i="1"/>
  <c r="G1470" i="1"/>
  <c r="D1470" i="1"/>
  <c r="C1470" i="1"/>
  <c r="D1469" i="1"/>
  <c r="D1468" i="1"/>
  <c r="C1468" i="1"/>
  <c r="D1467" i="1"/>
  <c r="C1467" i="1"/>
  <c r="D1466" i="1"/>
  <c r="C1466" i="1"/>
  <c r="D1465" i="1"/>
  <c r="C1465" i="1"/>
  <c r="D1464" i="1"/>
  <c r="C1464" i="1"/>
  <c r="D1463" i="1"/>
  <c r="C1463" i="1"/>
  <c r="D1462" i="1"/>
  <c r="C1462" i="1"/>
  <c r="G1461" i="1"/>
  <c r="D1461" i="1"/>
  <c r="C1461" i="1"/>
  <c r="H1461" i="1" s="1"/>
  <c r="G1460" i="1"/>
  <c r="D1460" i="1"/>
  <c r="C1460" i="1"/>
  <c r="G1459" i="1"/>
  <c r="D1459" i="1"/>
  <c r="C1459" i="1"/>
  <c r="G1458" i="1"/>
  <c r="D1458" i="1"/>
  <c r="C1458" i="1"/>
  <c r="G1457" i="1"/>
  <c r="D1457" i="1"/>
  <c r="C1457" i="1"/>
  <c r="G1456" i="1"/>
  <c r="D1456" i="1"/>
  <c r="C1456" i="1"/>
  <c r="G1455" i="1"/>
  <c r="D1455" i="1"/>
  <c r="C1455" i="1"/>
  <c r="G1454" i="1"/>
  <c r="D1454" i="1"/>
  <c r="C1454" i="1"/>
  <c r="H1454" i="1" s="1"/>
  <c r="D1453" i="1"/>
  <c r="C1453" i="1"/>
  <c r="H1453" i="1" s="1"/>
  <c r="D1452" i="1"/>
  <c r="C1452" i="1"/>
  <c r="G1452" i="1" s="1"/>
  <c r="D1451" i="1"/>
  <c r="C1451" i="1"/>
  <c r="G1451" i="1" s="1"/>
  <c r="D1450" i="1"/>
  <c r="C1450" i="1"/>
  <c r="G1450" i="1" s="1"/>
  <c r="D1449" i="1"/>
  <c r="C1449" i="1"/>
  <c r="G1449" i="1" s="1"/>
  <c r="D1448" i="1"/>
  <c r="C1448" i="1"/>
  <c r="G1448" i="1" s="1"/>
  <c r="D1447" i="1"/>
  <c r="C1447" i="1"/>
  <c r="G1447" i="1" s="1"/>
  <c r="D1446" i="1"/>
  <c r="C1446" i="1"/>
  <c r="G1446" i="1" s="1"/>
  <c r="D1445" i="1"/>
  <c r="G1445" i="1" s="1"/>
  <c r="C1445" i="1"/>
  <c r="J1445" i="1" s="1"/>
  <c r="J1444" i="1"/>
  <c r="D1444" i="1"/>
  <c r="H1444" i="1" s="1"/>
  <c r="C1444" i="1"/>
  <c r="G1444" i="1" s="1"/>
  <c r="I1444" i="1" s="1"/>
  <c r="J1443" i="1"/>
  <c r="D1443" i="1"/>
  <c r="G1443" i="1" s="1"/>
  <c r="C1443" i="1"/>
  <c r="J1442" i="1"/>
  <c r="D1442" i="1"/>
  <c r="H1442" i="1" s="1"/>
  <c r="C1442" i="1"/>
  <c r="G1442" i="1" s="1"/>
  <c r="I1442" i="1" s="1"/>
  <c r="J1441" i="1"/>
  <c r="D1441" i="1"/>
  <c r="G1441" i="1" s="1"/>
  <c r="C1441" i="1"/>
  <c r="J1440" i="1"/>
  <c r="D1440" i="1"/>
  <c r="H1440" i="1" s="1"/>
  <c r="C1440" i="1"/>
  <c r="G1440" i="1" s="1"/>
  <c r="I1440" i="1" s="1"/>
  <c r="J1439" i="1"/>
  <c r="D1439" i="1"/>
  <c r="G1439" i="1" s="1"/>
  <c r="C1439" i="1"/>
  <c r="H1438" i="1"/>
  <c r="D1438" i="1"/>
  <c r="G1438" i="1" s="1"/>
  <c r="C1438" i="1"/>
  <c r="H1437" i="1"/>
  <c r="D1437" i="1"/>
  <c r="G1437" i="1" s="1"/>
  <c r="C1437" i="1"/>
  <c r="D1436" i="1"/>
  <c r="C1436" i="1"/>
  <c r="H1434" i="1"/>
  <c r="D1434" i="1"/>
  <c r="G1434" i="1" s="1"/>
  <c r="C1434" i="1"/>
  <c r="D1433" i="1"/>
  <c r="C1433" i="1"/>
  <c r="D1432" i="1"/>
  <c r="G1432" i="1" s="1"/>
  <c r="C1432" i="1"/>
  <c r="H1431" i="1"/>
  <c r="D1431" i="1"/>
  <c r="G1431" i="1" s="1"/>
  <c r="C1431" i="1"/>
  <c r="H1430" i="1"/>
  <c r="D1430" i="1"/>
  <c r="G1430" i="1" s="1"/>
  <c r="C1430" i="1"/>
  <c r="D1429" i="1"/>
  <c r="C1429" i="1"/>
  <c r="D1428" i="1"/>
  <c r="G1428" i="1" s="1"/>
  <c r="C1428" i="1"/>
  <c r="H1427" i="1"/>
  <c r="D1427" i="1"/>
  <c r="G1427" i="1" s="1"/>
  <c r="C1427" i="1"/>
  <c r="H1426" i="1"/>
  <c r="D1426" i="1"/>
  <c r="G1426" i="1" s="1"/>
  <c r="C1426" i="1"/>
  <c r="D1425" i="1"/>
  <c r="C1425" i="1"/>
  <c r="D1424" i="1"/>
  <c r="G1424" i="1" s="1"/>
  <c r="C1424" i="1"/>
  <c r="D1423" i="1"/>
  <c r="D1422" i="1"/>
  <c r="C1422" i="1"/>
  <c r="D1421" i="1"/>
  <c r="G1421" i="1" s="1"/>
  <c r="C1421" i="1"/>
  <c r="H1420" i="1"/>
  <c r="D1420" i="1"/>
  <c r="G1420" i="1" s="1"/>
  <c r="C1420" i="1"/>
  <c r="H1419" i="1"/>
  <c r="D1419" i="1"/>
  <c r="G1419" i="1" s="1"/>
  <c r="C1419" i="1"/>
  <c r="D1418" i="1"/>
  <c r="C1418" i="1"/>
  <c r="D1417" i="1"/>
  <c r="G1417" i="1" s="1"/>
  <c r="C1417" i="1"/>
  <c r="H1416" i="1"/>
  <c r="D1416" i="1"/>
  <c r="G1416" i="1" s="1"/>
  <c r="C1416" i="1"/>
  <c r="H1415" i="1"/>
  <c r="D1415" i="1"/>
  <c r="G1415" i="1" s="1"/>
  <c r="C1415" i="1"/>
  <c r="D1414" i="1"/>
  <c r="C1414" i="1"/>
  <c r="D1413" i="1"/>
  <c r="G1413" i="1" s="1"/>
  <c r="C1413" i="1"/>
  <c r="H1412" i="1"/>
  <c r="D1412" i="1"/>
  <c r="G1412" i="1" s="1"/>
  <c r="C1412" i="1"/>
  <c r="D1411" i="1"/>
  <c r="G1411" i="1" s="1"/>
  <c r="C1411" i="1"/>
  <c r="D1410" i="1"/>
  <c r="C1410" i="1"/>
  <c r="D1409" i="1"/>
  <c r="D1407" i="1"/>
  <c r="C1407" i="1"/>
  <c r="D1406" i="1"/>
  <c r="G1406" i="1" s="1"/>
  <c r="C1406" i="1"/>
  <c r="H1405" i="1"/>
  <c r="D1405" i="1"/>
  <c r="G1405" i="1" s="1"/>
  <c r="C1405" i="1"/>
  <c r="H1404" i="1"/>
  <c r="D1404" i="1"/>
  <c r="G1404" i="1" s="1"/>
  <c r="C1404" i="1"/>
  <c r="D1403" i="1"/>
  <c r="C1403" i="1"/>
  <c r="D1402" i="1"/>
  <c r="G1402" i="1" s="1"/>
  <c r="C1402" i="1"/>
  <c r="H1401" i="1"/>
  <c r="D1401" i="1"/>
  <c r="G1401" i="1" s="1"/>
  <c r="C1401" i="1"/>
  <c r="H1400" i="1"/>
  <c r="D1400" i="1"/>
  <c r="G1400" i="1" s="1"/>
  <c r="C1400" i="1"/>
  <c r="D1399" i="1"/>
  <c r="C1399" i="1"/>
  <c r="D1398" i="1"/>
  <c r="G1398" i="1" s="1"/>
  <c r="C1398" i="1"/>
  <c r="H1397" i="1"/>
  <c r="D1397" i="1"/>
  <c r="G1397" i="1" s="1"/>
  <c r="C1397" i="1"/>
  <c r="H1396" i="1"/>
  <c r="D1396" i="1"/>
  <c r="G1396" i="1" s="1"/>
  <c r="C1396" i="1"/>
  <c r="D1395" i="1"/>
  <c r="C1395" i="1"/>
  <c r="D1394" i="1"/>
  <c r="G1394" i="1" s="1"/>
  <c r="C1394" i="1"/>
  <c r="H1393" i="1"/>
  <c r="D1393" i="1"/>
  <c r="G1393" i="1" s="1"/>
  <c r="C1393" i="1"/>
  <c r="H1392" i="1"/>
  <c r="D1392" i="1"/>
  <c r="G1392" i="1" s="1"/>
  <c r="C1392" i="1"/>
  <c r="D1391" i="1"/>
  <c r="C1391" i="1"/>
  <c r="D1390" i="1"/>
  <c r="G1390" i="1" s="1"/>
  <c r="C1390" i="1"/>
  <c r="H1389" i="1"/>
  <c r="D1389" i="1"/>
  <c r="G1389" i="1" s="1"/>
  <c r="C1389" i="1"/>
  <c r="H1388" i="1"/>
  <c r="D1388" i="1"/>
  <c r="G1388" i="1" s="1"/>
  <c r="C1388" i="1"/>
  <c r="D1387" i="1"/>
  <c r="C1387" i="1"/>
  <c r="D1386" i="1"/>
  <c r="G1386" i="1" s="1"/>
  <c r="C1386" i="1"/>
  <c r="H1385" i="1"/>
  <c r="D1385" i="1"/>
  <c r="G1385" i="1" s="1"/>
  <c r="C1385" i="1"/>
  <c r="H1384" i="1"/>
  <c r="D1384" i="1"/>
  <c r="G1384" i="1" s="1"/>
  <c r="C1384" i="1"/>
  <c r="D1383" i="1"/>
  <c r="H1382" i="1"/>
  <c r="D1382" i="1"/>
  <c r="G1382" i="1" s="1"/>
  <c r="C1382" i="1"/>
  <c r="H1381" i="1"/>
  <c r="D1381" i="1"/>
  <c r="G1381" i="1" s="1"/>
  <c r="C1381" i="1"/>
  <c r="D1380" i="1"/>
  <c r="C1380" i="1"/>
  <c r="D1379" i="1"/>
  <c r="G1379" i="1" s="1"/>
  <c r="C1379" i="1"/>
  <c r="H1378" i="1"/>
  <c r="D1378" i="1"/>
  <c r="G1378" i="1" s="1"/>
  <c r="C1378" i="1"/>
  <c r="H1377" i="1"/>
  <c r="D1377" i="1"/>
  <c r="G1377" i="1" s="1"/>
  <c r="C1377" i="1"/>
  <c r="D1376" i="1"/>
  <c r="C1376" i="1"/>
  <c r="D1375" i="1"/>
  <c r="G1375" i="1" s="1"/>
  <c r="C1375" i="1"/>
  <c r="H1374" i="1"/>
  <c r="D1374" i="1"/>
  <c r="G1374" i="1" s="1"/>
  <c r="C1374" i="1"/>
  <c r="H1373" i="1"/>
  <c r="D1373" i="1"/>
  <c r="G1373" i="1" s="1"/>
  <c r="C1373" i="1"/>
  <c r="D1372" i="1"/>
  <c r="C1372" i="1"/>
  <c r="D1371" i="1"/>
  <c r="G1371" i="1" s="1"/>
  <c r="C1371" i="1"/>
  <c r="H1370" i="1"/>
  <c r="D1370" i="1"/>
  <c r="G1370" i="1" s="1"/>
  <c r="C1370" i="1"/>
  <c r="H1369" i="1"/>
  <c r="D1369" i="1"/>
  <c r="G1369" i="1" s="1"/>
  <c r="C1369" i="1"/>
  <c r="D1368" i="1"/>
  <c r="C1368" i="1"/>
  <c r="D1367" i="1"/>
  <c r="G1367" i="1" s="1"/>
  <c r="C1367" i="1"/>
  <c r="H1366" i="1"/>
  <c r="D1366" i="1"/>
  <c r="G1366" i="1" s="1"/>
  <c r="C1366" i="1"/>
  <c r="H1365" i="1"/>
  <c r="D1365" i="1"/>
  <c r="G1365" i="1" s="1"/>
  <c r="C1365" i="1"/>
  <c r="D1364" i="1"/>
  <c r="C1364" i="1"/>
  <c r="D1363" i="1"/>
  <c r="G1363" i="1" s="1"/>
  <c r="C1363" i="1"/>
  <c r="H1362" i="1"/>
  <c r="D1362" i="1"/>
  <c r="G1362" i="1" s="1"/>
  <c r="C1362" i="1"/>
  <c r="H1361" i="1"/>
  <c r="D1361" i="1"/>
  <c r="G1361" i="1" s="1"/>
  <c r="C1361" i="1"/>
  <c r="D1360" i="1"/>
  <c r="C1360" i="1"/>
  <c r="D1359" i="1"/>
  <c r="G1359" i="1" s="1"/>
  <c r="C1359" i="1"/>
  <c r="H1358" i="1"/>
  <c r="D1358" i="1"/>
  <c r="G1358" i="1" s="1"/>
  <c r="C1358" i="1"/>
  <c r="H1357" i="1"/>
  <c r="D1357" i="1"/>
  <c r="G1357" i="1" s="1"/>
  <c r="C1357" i="1"/>
  <c r="D1356" i="1"/>
  <c r="C1356" i="1"/>
  <c r="D1355" i="1"/>
  <c r="G1355" i="1" s="1"/>
  <c r="C1355" i="1"/>
  <c r="H1354" i="1"/>
  <c r="D1354" i="1"/>
  <c r="G1354" i="1" s="1"/>
  <c r="C1354" i="1"/>
  <c r="H1353" i="1"/>
  <c r="D1353" i="1"/>
  <c r="G1353" i="1" s="1"/>
  <c r="C1353" i="1"/>
  <c r="D1352" i="1"/>
  <c r="C1352" i="1"/>
  <c r="D1351" i="1"/>
  <c r="G1351" i="1" s="1"/>
  <c r="C1351" i="1"/>
  <c r="H1350" i="1"/>
  <c r="D1350" i="1"/>
  <c r="G1350" i="1" s="1"/>
  <c r="C1350" i="1"/>
  <c r="H1349" i="1"/>
  <c r="D1349" i="1"/>
  <c r="G1349" i="1" s="1"/>
  <c r="C1349" i="1"/>
  <c r="D1348" i="1"/>
  <c r="C1348" i="1"/>
  <c r="D1347" i="1"/>
  <c r="G1347" i="1" s="1"/>
  <c r="C1347" i="1"/>
  <c r="H1346" i="1"/>
  <c r="D1346" i="1"/>
  <c r="G1346" i="1" s="1"/>
  <c r="C1346" i="1"/>
  <c r="H1345" i="1"/>
  <c r="D1345" i="1"/>
  <c r="G1345" i="1" s="1"/>
  <c r="C1345" i="1"/>
  <c r="D1344" i="1"/>
  <c r="C1344" i="1"/>
  <c r="D1343" i="1"/>
  <c r="G1343" i="1" s="1"/>
  <c r="C1343" i="1"/>
  <c r="H1342" i="1"/>
  <c r="D1342" i="1"/>
  <c r="G1342" i="1" s="1"/>
  <c r="C1342" i="1"/>
  <c r="H1341" i="1"/>
  <c r="D1341" i="1"/>
  <c r="G1341" i="1" s="1"/>
  <c r="C1341" i="1"/>
  <c r="D1340" i="1"/>
  <c r="C1340" i="1"/>
  <c r="D1339" i="1"/>
  <c r="G1339" i="1" s="1"/>
  <c r="C1339" i="1"/>
  <c r="H1338" i="1"/>
  <c r="D1338" i="1"/>
  <c r="G1338" i="1" s="1"/>
  <c r="C1338" i="1"/>
  <c r="H1337" i="1"/>
  <c r="D1337" i="1"/>
  <c r="G1337" i="1" s="1"/>
  <c r="C1337" i="1"/>
  <c r="G1336" i="1"/>
  <c r="D1336" i="1"/>
  <c r="H1336" i="1" s="1"/>
  <c r="C1336" i="1"/>
  <c r="G1335" i="1"/>
  <c r="D1335" i="1"/>
  <c r="H1335" i="1" s="1"/>
  <c r="C1335" i="1"/>
  <c r="G1334" i="1"/>
  <c r="D1334" i="1"/>
  <c r="H1334" i="1" s="1"/>
  <c r="C1334" i="1"/>
  <c r="G1333" i="1"/>
  <c r="D1333" i="1"/>
  <c r="H1333" i="1" s="1"/>
  <c r="C1333" i="1"/>
  <c r="G1332" i="1"/>
  <c r="D1332" i="1"/>
  <c r="H1332" i="1" s="1"/>
  <c r="C1332" i="1"/>
  <c r="G1331" i="1"/>
  <c r="D1331" i="1"/>
  <c r="H1331" i="1" s="1"/>
  <c r="C1331" i="1"/>
  <c r="G1330" i="1"/>
  <c r="D1330" i="1"/>
  <c r="H1330" i="1" s="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H1315" i="1"/>
  <c r="D1315" i="1"/>
  <c r="G1315" i="1" s="1"/>
  <c r="C1315" i="1"/>
  <c r="H1314" i="1"/>
  <c r="D1314" i="1"/>
  <c r="G1314" i="1" s="1"/>
  <c r="C1314" i="1"/>
  <c r="H1313" i="1"/>
  <c r="D1313" i="1"/>
  <c r="G1313" i="1" s="1"/>
  <c r="C1313" i="1"/>
  <c r="H1312" i="1"/>
  <c r="D1312" i="1"/>
  <c r="G1312" i="1" s="1"/>
  <c r="C1312" i="1"/>
  <c r="H1311" i="1"/>
  <c r="D1311" i="1"/>
  <c r="G1311" i="1" s="1"/>
  <c r="C1311" i="1"/>
  <c r="H1310" i="1"/>
  <c r="D1310" i="1"/>
  <c r="G1310" i="1" s="1"/>
  <c r="C1310" i="1"/>
  <c r="H1309" i="1"/>
  <c r="D1309" i="1"/>
  <c r="G1309" i="1" s="1"/>
  <c r="C1309" i="1"/>
  <c r="H1308" i="1"/>
  <c r="D1308" i="1"/>
  <c r="G1308" i="1" s="1"/>
  <c r="C1308" i="1"/>
  <c r="H1307" i="1"/>
  <c r="D1307" i="1"/>
  <c r="G1307" i="1" s="1"/>
  <c r="C1307" i="1"/>
  <c r="H1306" i="1"/>
  <c r="D1306" i="1"/>
  <c r="G1306" i="1" s="1"/>
  <c r="C1306" i="1"/>
  <c r="H1305" i="1"/>
  <c r="D1305" i="1"/>
  <c r="G1305" i="1" s="1"/>
  <c r="C1305" i="1"/>
  <c r="H1304" i="1"/>
  <c r="D1304" i="1"/>
  <c r="G1304" i="1" s="1"/>
  <c r="C1304" i="1"/>
  <c r="H1303" i="1"/>
  <c r="D1303" i="1"/>
  <c r="G1303" i="1" s="1"/>
  <c r="C1303" i="1"/>
  <c r="H1302" i="1"/>
  <c r="D1302" i="1"/>
  <c r="G1302" i="1" s="1"/>
  <c r="C1302" i="1"/>
  <c r="H1301" i="1"/>
  <c r="D1301" i="1"/>
  <c r="G1301" i="1" s="1"/>
  <c r="C1301" i="1"/>
  <c r="H1300" i="1"/>
  <c r="D1300" i="1"/>
  <c r="G1300" i="1" s="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H1264" i="1" s="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D1224" i="1"/>
  <c r="H1224" i="1" s="1"/>
  <c r="C1224" i="1"/>
  <c r="C1223" i="1"/>
  <c r="H1221" i="1"/>
  <c r="G1221" i="1"/>
  <c r="D1221" i="1"/>
  <c r="C1221" i="1"/>
  <c r="D1220" i="1"/>
  <c r="H1220" i="1" s="1"/>
  <c r="C1220" i="1"/>
  <c r="C1219" i="1"/>
  <c r="H1218" i="1"/>
  <c r="G1218" i="1"/>
  <c r="D1218" i="1"/>
  <c r="C1218" i="1"/>
  <c r="D1217" i="1"/>
  <c r="C1217" i="1"/>
  <c r="D1216" i="1"/>
  <c r="C1216" i="1"/>
  <c r="H1216" i="1" s="1"/>
  <c r="G1213" i="1"/>
  <c r="D1213" i="1"/>
  <c r="H1213" i="1" s="1"/>
  <c r="C1213" i="1"/>
  <c r="D1212" i="1"/>
  <c r="H1212" i="1" s="1"/>
  <c r="C1212" i="1"/>
  <c r="G1211" i="1"/>
  <c r="D1211" i="1"/>
  <c r="H1211" i="1" s="1"/>
  <c r="C1211" i="1"/>
  <c r="G1210" i="1"/>
  <c r="D1210" i="1"/>
  <c r="H1210" i="1" s="1"/>
  <c r="C1210" i="1"/>
  <c r="G1209" i="1"/>
  <c r="D1209" i="1"/>
  <c r="H1209" i="1" s="1"/>
  <c r="C1209" i="1"/>
  <c r="D1208" i="1"/>
  <c r="H1208" i="1" s="1"/>
  <c r="C1208" i="1"/>
  <c r="G1207" i="1"/>
  <c r="D1207" i="1"/>
  <c r="H1207" i="1" s="1"/>
  <c r="C1207" i="1"/>
  <c r="G1206" i="1"/>
  <c r="D1206" i="1"/>
  <c r="H1206" i="1" s="1"/>
  <c r="C1206" i="1"/>
  <c r="G1205" i="1"/>
  <c r="D1205" i="1"/>
  <c r="H1205" i="1" s="1"/>
  <c r="C1205" i="1"/>
  <c r="D1204" i="1"/>
  <c r="H1204" i="1" s="1"/>
  <c r="C1204" i="1"/>
  <c r="G1203" i="1"/>
  <c r="D1203" i="1"/>
  <c r="H1203" i="1" s="1"/>
  <c r="C1203" i="1"/>
  <c r="G1202" i="1"/>
  <c r="D1202" i="1"/>
  <c r="H1202" i="1" s="1"/>
  <c r="C1202" i="1"/>
  <c r="G1201" i="1"/>
  <c r="D1201" i="1"/>
  <c r="H1201" i="1" s="1"/>
  <c r="C1201" i="1"/>
  <c r="D1200" i="1"/>
  <c r="H1200" i="1" s="1"/>
  <c r="C1200" i="1"/>
  <c r="G1199" i="1"/>
  <c r="D1199" i="1"/>
  <c r="H1199" i="1" s="1"/>
  <c r="C1199" i="1"/>
  <c r="G1198" i="1"/>
  <c r="D1198" i="1"/>
  <c r="H1198" i="1" s="1"/>
  <c r="C1198" i="1"/>
  <c r="G1197" i="1"/>
  <c r="D1197" i="1"/>
  <c r="H1197" i="1" s="1"/>
  <c r="C1197" i="1"/>
  <c r="D1196" i="1"/>
  <c r="H1196" i="1" s="1"/>
  <c r="C1196" i="1"/>
  <c r="G1195" i="1"/>
  <c r="D1195" i="1"/>
  <c r="H1195" i="1" s="1"/>
  <c r="C1195" i="1"/>
  <c r="G1194" i="1"/>
  <c r="D1194" i="1"/>
  <c r="H1194" i="1" s="1"/>
  <c r="C1194" i="1"/>
  <c r="G1193" i="1"/>
  <c r="D1193" i="1"/>
  <c r="H1193" i="1" s="1"/>
  <c r="C1193" i="1"/>
  <c r="D1192" i="1"/>
  <c r="H1192" i="1" s="1"/>
  <c r="C1192" i="1"/>
  <c r="G1191" i="1"/>
  <c r="D1191" i="1"/>
  <c r="H1191" i="1" s="1"/>
  <c r="C1191" i="1"/>
  <c r="G1190" i="1"/>
  <c r="D1190" i="1"/>
  <c r="H1190" i="1" s="1"/>
  <c r="C1190" i="1"/>
  <c r="G1189" i="1"/>
  <c r="D1189" i="1"/>
  <c r="H1189" i="1" s="1"/>
  <c r="C1189" i="1"/>
  <c r="D1188" i="1"/>
  <c r="H1188" i="1" s="1"/>
  <c r="C1188" i="1"/>
  <c r="G1187" i="1"/>
  <c r="D1187" i="1"/>
  <c r="H1187" i="1" s="1"/>
  <c r="C1187" i="1"/>
  <c r="G1186" i="1"/>
  <c r="D1186" i="1"/>
  <c r="H1186" i="1" s="1"/>
  <c r="C1186" i="1"/>
  <c r="G1185" i="1"/>
  <c r="D1185" i="1"/>
  <c r="H1185" i="1" s="1"/>
  <c r="C1185" i="1"/>
  <c r="D1184" i="1"/>
  <c r="H1184" i="1" s="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D1111" i="1"/>
  <c r="H1111" i="1" s="1"/>
  <c r="C1111" i="1"/>
  <c r="G1110" i="1"/>
  <c r="D1110" i="1"/>
  <c r="H1110" i="1" s="1"/>
  <c r="C1110" i="1"/>
  <c r="G1109" i="1"/>
  <c r="D1109" i="1"/>
  <c r="H1109" i="1" s="1"/>
  <c r="C1109" i="1"/>
  <c r="G1108" i="1"/>
  <c r="D1108" i="1"/>
  <c r="H1108" i="1" s="1"/>
  <c r="C1108" i="1"/>
  <c r="D1107" i="1"/>
  <c r="H1107" i="1" s="1"/>
  <c r="C1107" i="1"/>
  <c r="G1106" i="1"/>
  <c r="D1106" i="1"/>
  <c r="H1106" i="1" s="1"/>
  <c r="C1106" i="1"/>
  <c r="G1105" i="1"/>
  <c r="D1105" i="1"/>
  <c r="H1105" i="1" s="1"/>
  <c r="C1105" i="1"/>
  <c r="G1104" i="1"/>
  <c r="D1104" i="1"/>
  <c r="H1104" i="1" s="1"/>
  <c r="C1104" i="1"/>
  <c r="D1103" i="1"/>
  <c r="H1103" i="1" s="1"/>
  <c r="C1103" i="1"/>
  <c r="G1102" i="1"/>
  <c r="D1102" i="1"/>
  <c r="H1102" i="1" s="1"/>
  <c r="C1102" i="1"/>
  <c r="G1101" i="1"/>
  <c r="D1101" i="1"/>
  <c r="H1101" i="1" s="1"/>
  <c r="C1101" i="1"/>
  <c r="G1100" i="1"/>
  <c r="D1100" i="1"/>
  <c r="H1100" i="1" s="1"/>
  <c r="C1100" i="1"/>
  <c r="D1099" i="1"/>
  <c r="H1099" i="1" s="1"/>
  <c r="C1099" i="1"/>
  <c r="G1098" i="1"/>
  <c r="D1098" i="1"/>
  <c r="H1098" i="1" s="1"/>
  <c r="C1098" i="1"/>
  <c r="H1097" i="1"/>
  <c r="G1097" i="1"/>
  <c r="D1097" i="1"/>
  <c r="C1097" i="1"/>
  <c r="D1096" i="1"/>
  <c r="G1095" i="1"/>
  <c r="D1095" i="1"/>
  <c r="H1095" i="1" s="1"/>
  <c r="C1095" i="1"/>
  <c r="D1094" i="1"/>
  <c r="H1094" i="1" s="1"/>
  <c r="C1094" i="1"/>
  <c r="G1093" i="1"/>
  <c r="D1093" i="1"/>
  <c r="H1093" i="1" s="1"/>
  <c r="C1093" i="1"/>
  <c r="G1092" i="1"/>
  <c r="D1092" i="1"/>
  <c r="H1092" i="1" s="1"/>
  <c r="C1092" i="1"/>
  <c r="G1091" i="1"/>
  <c r="D1091" i="1"/>
  <c r="H1091" i="1" s="1"/>
  <c r="C1091" i="1"/>
  <c r="D1090" i="1"/>
  <c r="H1090" i="1" s="1"/>
  <c r="C1090" i="1"/>
  <c r="G1089" i="1"/>
  <c r="D1089" i="1"/>
  <c r="H1089" i="1" s="1"/>
  <c r="C1089" i="1"/>
  <c r="G1088" i="1"/>
  <c r="D1088" i="1"/>
  <c r="H1088" i="1" s="1"/>
  <c r="C1088" i="1"/>
  <c r="G1087" i="1"/>
  <c r="D1087" i="1"/>
  <c r="H1087" i="1" s="1"/>
  <c r="C1087" i="1"/>
  <c r="D1086" i="1"/>
  <c r="H1086" i="1" s="1"/>
  <c r="C1086" i="1"/>
  <c r="G1085" i="1"/>
  <c r="D1085" i="1"/>
  <c r="H1085" i="1" s="1"/>
  <c r="C1085" i="1"/>
  <c r="G1084" i="1"/>
  <c r="D1084" i="1"/>
  <c r="H1084" i="1" s="1"/>
  <c r="C1084" i="1"/>
  <c r="G1083" i="1"/>
  <c r="D1083" i="1"/>
  <c r="H1083" i="1" s="1"/>
  <c r="C1083" i="1"/>
  <c r="D1082" i="1"/>
  <c r="H1082" i="1" s="1"/>
  <c r="C1082" i="1"/>
  <c r="G1081" i="1"/>
  <c r="D1081" i="1"/>
  <c r="H1081" i="1" s="1"/>
  <c r="C1081" i="1"/>
  <c r="G1080" i="1"/>
  <c r="D1080" i="1"/>
  <c r="H1080" i="1" s="1"/>
  <c r="C1080" i="1"/>
  <c r="G1079" i="1"/>
  <c r="D1079" i="1"/>
  <c r="H1079" i="1" s="1"/>
  <c r="C1079" i="1"/>
  <c r="D1078" i="1"/>
  <c r="H1078" i="1" s="1"/>
  <c r="C1078" i="1"/>
  <c r="G1077" i="1"/>
  <c r="D1077" i="1"/>
  <c r="H1077" i="1" s="1"/>
  <c r="C1077" i="1"/>
  <c r="G1076" i="1"/>
  <c r="D1076" i="1"/>
  <c r="H1076" i="1" s="1"/>
  <c r="C1076" i="1"/>
  <c r="G1075" i="1"/>
  <c r="D1075" i="1"/>
  <c r="H1075" i="1" s="1"/>
  <c r="C1075" i="1"/>
  <c r="D1074" i="1"/>
  <c r="H1074" i="1" s="1"/>
  <c r="C1074" i="1"/>
  <c r="G1073" i="1"/>
  <c r="D1073" i="1"/>
  <c r="H1073" i="1" s="1"/>
  <c r="C1073" i="1"/>
  <c r="G1072" i="1"/>
  <c r="D1072" i="1"/>
  <c r="H1072" i="1" s="1"/>
  <c r="C1072" i="1"/>
  <c r="G1071" i="1"/>
  <c r="D1071" i="1"/>
  <c r="H1071" i="1" s="1"/>
  <c r="C1071" i="1"/>
  <c r="D1070" i="1"/>
  <c r="H1070" i="1" s="1"/>
  <c r="C1070" i="1"/>
  <c r="G1069" i="1"/>
  <c r="D1069" i="1"/>
  <c r="H1069" i="1" s="1"/>
  <c r="C1069" i="1"/>
  <c r="G1068" i="1"/>
  <c r="D1068" i="1"/>
  <c r="H1068" i="1" s="1"/>
  <c r="C1068" i="1"/>
  <c r="G1067" i="1"/>
  <c r="D1067" i="1"/>
  <c r="H1067" i="1" s="1"/>
  <c r="C1067" i="1"/>
  <c r="D1066" i="1"/>
  <c r="H1066" i="1" s="1"/>
  <c r="C1066" i="1"/>
  <c r="G1065" i="1"/>
  <c r="D1065" i="1"/>
  <c r="H1065" i="1" s="1"/>
  <c r="C1065" i="1"/>
  <c r="G1064" i="1"/>
  <c r="D1064" i="1"/>
  <c r="H1064" i="1" s="1"/>
  <c r="C1064" i="1"/>
  <c r="G1063" i="1"/>
  <c r="D1063" i="1"/>
  <c r="H1063" i="1" s="1"/>
  <c r="C1063" i="1"/>
  <c r="D1062" i="1"/>
  <c r="H1062" i="1" s="1"/>
  <c r="C1062" i="1"/>
  <c r="G1061" i="1"/>
  <c r="D1061" i="1"/>
  <c r="H1061" i="1" s="1"/>
  <c r="C1061" i="1"/>
  <c r="G1060" i="1"/>
  <c r="D1060" i="1"/>
  <c r="H1060" i="1" s="1"/>
  <c r="C1060" i="1"/>
  <c r="G1059" i="1"/>
  <c r="D1059" i="1"/>
  <c r="H1059" i="1" s="1"/>
  <c r="C1059" i="1"/>
  <c r="D1058" i="1"/>
  <c r="H1058" i="1" s="1"/>
  <c r="C1058" i="1"/>
  <c r="G1057" i="1"/>
  <c r="D1057" i="1"/>
  <c r="H1057" i="1" s="1"/>
  <c r="C1057" i="1"/>
  <c r="D1056" i="1"/>
  <c r="D1055" i="1"/>
  <c r="G1055" i="1" s="1"/>
  <c r="C1055" i="1"/>
  <c r="H1054" i="1"/>
  <c r="D1054" i="1"/>
  <c r="G1054" i="1" s="1"/>
  <c r="C1054" i="1"/>
  <c r="H1053" i="1"/>
  <c r="D1053" i="1"/>
  <c r="G1053" i="1" s="1"/>
  <c r="C1053" i="1"/>
  <c r="H1052" i="1"/>
  <c r="D1052" i="1"/>
  <c r="G1052" i="1" s="1"/>
  <c r="C1052" i="1"/>
  <c r="D1051" i="1"/>
  <c r="G1051" i="1" s="1"/>
  <c r="C1051" i="1"/>
  <c r="H1050" i="1"/>
  <c r="D1050" i="1"/>
  <c r="G1050" i="1" s="1"/>
  <c r="C1050" i="1"/>
  <c r="D1049" i="1"/>
  <c r="G1049" i="1" s="1"/>
  <c r="C1049" i="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D1016" i="1"/>
  <c r="C1016" i="1"/>
  <c r="H1015" i="1"/>
  <c r="G1015" i="1"/>
  <c r="D1015" i="1"/>
  <c r="C1015" i="1"/>
  <c r="D1014" i="1"/>
  <c r="G1014" i="1" s="1"/>
  <c r="C1014" i="1"/>
  <c r="H1014" i="1" s="1"/>
  <c r="D1013" i="1"/>
  <c r="G1012" i="1"/>
  <c r="D1012" i="1"/>
  <c r="H1012" i="1" s="1"/>
  <c r="C1012" i="1"/>
  <c r="G1011" i="1"/>
  <c r="D1011" i="1"/>
  <c r="H1011" i="1" s="1"/>
  <c r="C1011" i="1"/>
  <c r="G1010" i="1"/>
  <c r="D1010" i="1"/>
  <c r="H1010" i="1" s="1"/>
  <c r="C1010" i="1"/>
  <c r="G1009" i="1"/>
  <c r="D1009" i="1"/>
  <c r="H1009" i="1" s="1"/>
  <c r="C1009" i="1"/>
  <c r="G1008" i="1"/>
  <c r="D1008" i="1"/>
  <c r="H1008" i="1" s="1"/>
  <c r="C1008" i="1"/>
  <c r="G1007" i="1"/>
  <c r="D1007" i="1"/>
  <c r="H1007" i="1" s="1"/>
  <c r="C1007" i="1"/>
  <c r="D1006" i="1"/>
  <c r="G1006" i="1" s="1"/>
  <c r="C1006" i="1"/>
  <c r="G1005" i="1"/>
  <c r="D1005" i="1"/>
  <c r="H1005" i="1" s="1"/>
  <c r="C1005" i="1"/>
  <c r="G1004" i="1"/>
  <c r="D1004" i="1"/>
  <c r="H1004" i="1" s="1"/>
  <c r="C1004" i="1"/>
  <c r="G1003" i="1"/>
  <c r="D1003" i="1"/>
  <c r="H1003" i="1" s="1"/>
  <c r="C1003" i="1"/>
  <c r="G1002" i="1"/>
  <c r="D1002" i="1"/>
  <c r="H1002" i="1" s="1"/>
  <c r="C1002" i="1"/>
  <c r="G1001" i="1"/>
  <c r="D1001" i="1"/>
  <c r="H1001" i="1" s="1"/>
  <c r="C1001" i="1"/>
  <c r="G1000" i="1"/>
  <c r="D1000" i="1"/>
  <c r="H1000" i="1" s="1"/>
  <c r="C1000" i="1"/>
  <c r="G999" i="1"/>
  <c r="D999" i="1"/>
  <c r="H999" i="1" s="1"/>
  <c r="C999" i="1"/>
  <c r="D998" i="1"/>
  <c r="C998" i="1"/>
  <c r="G998" i="1" s="1"/>
  <c r="D997" i="1"/>
  <c r="D996" i="1"/>
  <c r="C996" i="1"/>
  <c r="G996" i="1" s="1"/>
  <c r="D995" i="1"/>
  <c r="H995" i="1" s="1"/>
  <c r="C995" i="1"/>
  <c r="G994" i="1"/>
  <c r="D994" i="1"/>
  <c r="H994" i="1" s="1"/>
  <c r="C994" i="1"/>
  <c r="D993" i="1"/>
  <c r="H993" i="1" s="1"/>
  <c r="C993" i="1"/>
  <c r="G992" i="1"/>
  <c r="D992" i="1"/>
  <c r="H992" i="1" s="1"/>
  <c r="C992" i="1"/>
  <c r="C991" i="1"/>
  <c r="D989" i="1"/>
  <c r="H989" i="1" s="1"/>
  <c r="C989" i="1"/>
  <c r="D988" i="1"/>
  <c r="H988" i="1" s="1"/>
  <c r="C988" i="1"/>
  <c r="D987" i="1"/>
  <c r="C987"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C719" i="1"/>
  <c r="H718" i="1"/>
  <c r="G718" i="1"/>
  <c r="D718" i="1"/>
  <c r="C718" i="1"/>
  <c r="H717" i="1"/>
  <c r="G717" i="1"/>
  <c r="D717" i="1"/>
  <c r="C717" i="1"/>
  <c r="H716" i="1"/>
  <c r="G716" i="1"/>
  <c r="D716" i="1"/>
  <c r="C716" i="1"/>
  <c r="H715" i="1"/>
  <c r="G715" i="1"/>
  <c r="D715" i="1"/>
  <c r="C715" i="1"/>
  <c r="H714" i="1"/>
  <c r="G714" i="1"/>
  <c r="D714" i="1"/>
  <c r="C714" i="1"/>
  <c r="G713" i="1"/>
  <c r="D713" i="1"/>
  <c r="C713" i="1"/>
  <c r="H713" i="1" s="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D648" i="1"/>
  <c r="G648" i="1" s="1"/>
  <c r="C648" i="1"/>
  <c r="D647" i="1"/>
  <c r="H647" i="1" s="1"/>
  <c r="C647" i="1"/>
  <c r="D646" i="1"/>
  <c r="G646" i="1" s="1"/>
  <c r="C646" i="1"/>
  <c r="D645" i="1"/>
  <c r="H645" i="1" s="1"/>
  <c r="C645" i="1"/>
  <c r="G644" i="1"/>
  <c r="D644" i="1"/>
  <c r="C644" i="1"/>
  <c r="H644" i="1" s="1"/>
  <c r="D643" i="1"/>
  <c r="G643" i="1" s="1"/>
  <c r="C643" i="1"/>
  <c r="H642" i="1"/>
  <c r="G642" i="1"/>
  <c r="D642" i="1"/>
  <c r="C642" i="1"/>
  <c r="H641" i="1"/>
  <c r="G641" i="1"/>
  <c r="D641" i="1"/>
  <c r="C641" i="1"/>
  <c r="C638" i="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H413" i="1"/>
  <c r="G413" i="1"/>
  <c r="D413" i="1"/>
  <c r="C413" i="1"/>
  <c r="D412" i="1"/>
  <c r="C412" i="1"/>
  <c r="D411" i="1"/>
  <c r="C411" i="1"/>
  <c r="H411" i="1" s="1"/>
  <c r="H406" i="1"/>
  <c r="G406" i="1"/>
  <c r="D406" i="1"/>
  <c r="C406" i="1"/>
  <c r="H405" i="1"/>
  <c r="G405" i="1"/>
  <c r="D405" i="1"/>
  <c r="C405" i="1"/>
  <c r="H404" i="1"/>
  <c r="G404" i="1"/>
  <c r="D404" i="1"/>
  <c r="C404" i="1"/>
  <c r="D402" i="1"/>
  <c r="H401" i="1"/>
  <c r="G401" i="1"/>
  <c r="D401" i="1"/>
  <c r="C401" i="1"/>
  <c r="H400" i="1"/>
  <c r="G400" i="1"/>
  <c r="D400" i="1"/>
  <c r="C400" i="1"/>
  <c r="H399" i="1"/>
  <c r="G399" i="1"/>
  <c r="D399" i="1"/>
  <c r="C399" i="1"/>
  <c r="D398" i="1"/>
  <c r="H398" i="1" s="1"/>
  <c r="C398" i="1"/>
  <c r="D397" i="1"/>
  <c r="H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D365" i="1"/>
  <c r="C365" i="1"/>
  <c r="G364" i="1"/>
  <c r="D364" i="1"/>
  <c r="H364" i="1" s="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D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D207" i="1"/>
  <c r="G207" i="1" s="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D188" i="1"/>
  <c r="G188" i="1" s="1"/>
  <c r="C188" i="1"/>
  <c r="D187" i="1"/>
  <c r="C187" i="1"/>
  <c r="D186" i="1"/>
  <c r="C186" i="1"/>
  <c r="H186" i="1" s="1"/>
  <c r="H185" i="1"/>
  <c r="G185" i="1"/>
  <c r="D185" i="1"/>
  <c r="C185" i="1"/>
  <c r="C184" i="1"/>
  <c r="H183" i="1"/>
  <c r="G183" i="1"/>
  <c r="D183" i="1"/>
  <c r="C183" i="1"/>
  <c r="G182" i="1"/>
  <c r="D182" i="1"/>
  <c r="H182" i="1" s="1"/>
  <c r="C182" i="1"/>
  <c r="D181" i="1"/>
  <c r="C181" i="1"/>
  <c r="H181" i="1" s="1"/>
  <c r="H180" i="1"/>
  <c r="G180" i="1"/>
  <c r="D180" i="1"/>
  <c r="C180" i="1"/>
  <c r="D179" i="1"/>
  <c r="C179" i="1"/>
  <c r="H179" i="1" s="1"/>
  <c r="H178" i="1"/>
  <c r="G178" i="1"/>
  <c r="D178" i="1"/>
  <c r="C178" i="1"/>
  <c r="D177" i="1"/>
  <c r="H177" i="1" s="1"/>
  <c r="C177" i="1"/>
  <c r="H176" i="1"/>
  <c r="G176" i="1"/>
  <c r="D176" i="1"/>
  <c r="C176" i="1"/>
  <c r="D175" i="1"/>
  <c r="C175" i="1"/>
  <c r="G174" i="1"/>
  <c r="D174" i="1"/>
  <c r="C174" i="1"/>
  <c r="D173" i="1"/>
  <c r="C173" i="1"/>
  <c r="H172" i="1"/>
  <c r="G172" i="1"/>
  <c r="D172" i="1"/>
  <c r="C172" i="1"/>
  <c r="H171" i="1"/>
  <c r="G171" i="1"/>
  <c r="D171" i="1"/>
  <c r="C171" i="1"/>
  <c r="H170" i="1"/>
  <c r="G170" i="1"/>
  <c r="D170" i="1"/>
  <c r="C170" i="1"/>
  <c r="D169" i="1"/>
  <c r="C169" i="1"/>
  <c r="H169" i="1" s="1"/>
  <c r="D168" i="1"/>
  <c r="G168" i="1" s="1"/>
  <c r="C168" i="1"/>
  <c r="D167" i="1"/>
  <c r="C167" i="1"/>
  <c r="G166" i="1"/>
  <c r="D166" i="1"/>
  <c r="C166" i="1"/>
  <c r="D165" i="1"/>
  <c r="C165" i="1"/>
  <c r="H164" i="1"/>
  <c r="G164" i="1"/>
  <c r="D164" i="1"/>
  <c r="C164" i="1"/>
  <c r="D163" i="1"/>
  <c r="C163" i="1"/>
  <c r="G162" i="1"/>
  <c r="D162" i="1"/>
  <c r="H162" i="1" s="1"/>
  <c r="C162" i="1"/>
  <c r="D161" i="1"/>
  <c r="H161" i="1" s="1"/>
  <c r="C161" i="1"/>
  <c r="C160" i="1"/>
  <c r="H158" i="1"/>
  <c r="G158" i="1"/>
  <c r="D158" i="1"/>
  <c r="C158" i="1"/>
  <c r="D157" i="1"/>
  <c r="C157" i="1"/>
  <c r="H156" i="1"/>
  <c r="G156" i="1"/>
  <c r="D156" i="1"/>
  <c r="C156" i="1"/>
  <c r="D155" i="1"/>
  <c r="C155" i="1"/>
  <c r="H155" i="1" s="1"/>
  <c r="H154" i="1"/>
  <c r="G154" i="1"/>
  <c r="D154" i="1"/>
  <c r="C154" i="1"/>
  <c r="H153" i="1"/>
  <c r="G153" i="1"/>
  <c r="D153" i="1"/>
  <c r="C153" i="1"/>
  <c r="H152" i="1"/>
  <c r="G152" i="1"/>
  <c r="D152" i="1"/>
  <c r="C152" i="1"/>
  <c r="H151" i="1"/>
  <c r="G151" i="1"/>
  <c r="D151" i="1"/>
  <c r="C151" i="1"/>
  <c r="H150" i="1"/>
  <c r="D150" i="1"/>
  <c r="C150" i="1"/>
  <c r="G150" i="1" s="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G132" i="1"/>
  <c r="D132" i="1"/>
  <c r="H132" i="1" s="1"/>
  <c r="C132" i="1"/>
  <c r="D131" i="1"/>
  <c r="G131" i="1" s="1"/>
  <c r="C131" i="1"/>
  <c r="D130" i="1"/>
  <c r="G130" i="1" s="1"/>
  <c r="C130" i="1"/>
  <c r="D129" i="1"/>
  <c r="H128" i="1"/>
  <c r="G128" i="1"/>
  <c r="D128" i="1"/>
  <c r="C128" i="1"/>
  <c r="H127" i="1"/>
  <c r="G127" i="1"/>
  <c r="D127" i="1"/>
  <c r="C127" i="1"/>
  <c r="H126" i="1"/>
  <c r="G126" i="1"/>
  <c r="D126" i="1"/>
  <c r="C126" i="1"/>
  <c r="D125" i="1"/>
  <c r="C125" i="1"/>
  <c r="H125" i="1" s="1"/>
  <c r="D124" i="1"/>
  <c r="C124" i="1"/>
  <c r="D123" i="1"/>
  <c r="C123" i="1"/>
  <c r="H123" i="1" s="1"/>
  <c r="H122" i="1"/>
  <c r="G122" i="1"/>
  <c r="D122" i="1"/>
  <c r="C122" i="1"/>
  <c r="D121" i="1"/>
  <c r="C121" i="1"/>
  <c r="H121" i="1" s="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G81" i="1" s="1"/>
  <c r="H80" i="1"/>
  <c r="G80" i="1"/>
  <c r="D80" i="1"/>
  <c r="C80" i="1"/>
  <c r="D79" i="1"/>
  <c r="H79" i="1" s="1"/>
  <c r="C79" i="1"/>
  <c r="H78" i="1"/>
  <c r="D78" i="1"/>
  <c r="C78" i="1"/>
  <c r="G78" i="1" s="1"/>
  <c r="H77" i="1"/>
  <c r="G77" i="1"/>
  <c r="D77" i="1"/>
  <c r="C77" i="1"/>
  <c r="H76" i="1"/>
  <c r="G76" i="1"/>
  <c r="D76" i="1"/>
  <c r="C76" i="1"/>
  <c r="H75" i="1"/>
  <c r="G75" i="1"/>
  <c r="D75" i="1"/>
  <c r="C75" i="1"/>
  <c r="H74" i="1"/>
  <c r="G74" i="1"/>
  <c r="D74" i="1"/>
  <c r="C74" i="1"/>
  <c r="H73" i="1"/>
  <c r="G73" i="1"/>
  <c r="D73" i="1"/>
  <c r="C73" i="1"/>
  <c r="H72" i="1"/>
  <c r="G72" i="1"/>
  <c r="D72" i="1"/>
  <c r="C72" i="1"/>
  <c r="G71" i="1"/>
  <c r="D71" i="1"/>
  <c r="H71" i="1" s="1"/>
  <c r="C71" i="1"/>
  <c r="D70" i="1"/>
  <c r="H70" i="1" s="1"/>
  <c r="C70" i="1"/>
  <c r="H69" i="1"/>
  <c r="G69" i="1"/>
  <c r="D69" i="1"/>
  <c r="C69" i="1"/>
  <c r="H68" i="1"/>
  <c r="G68" i="1"/>
  <c r="D68" i="1"/>
  <c r="C68" i="1"/>
  <c r="H67" i="1"/>
  <c r="G67" i="1"/>
  <c r="D67" i="1"/>
  <c r="C67" i="1"/>
  <c r="H66" i="1"/>
  <c r="G66" i="1"/>
  <c r="D66" i="1"/>
  <c r="C66" i="1"/>
  <c r="D65" i="1"/>
  <c r="G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D1223" i="1" l="1"/>
  <c r="H1223" i="1" s="1"/>
  <c r="F246" i="5"/>
  <c r="E26" i="9"/>
  <c r="B26" i="9" s="1"/>
  <c r="F216" i="9"/>
  <c r="B216" i="9" s="1"/>
  <c r="G1531" i="1"/>
  <c r="G1576" i="1"/>
  <c r="G1578" i="1"/>
  <c r="G1526" i="1"/>
  <c r="G1224" i="1"/>
  <c r="H130" i="1"/>
  <c r="H1411" i="1"/>
  <c r="G1264" i="1"/>
  <c r="H1217" i="1"/>
  <c r="E238" i="5"/>
  <c r="D1215" i="1" s="1"/>
  <c r="D1219" i="1"/>
  <c r="H1219" i="1" s="1"/>
  <c r="F242" i="5"/>
  <c r="G1220" i="1"/>
  <c r="D1222" i="1"/>
  <c r="F245" i="5"/>
  <c r="D1048" i="1"/>
  <c r="H1048" i="1" s="1"/>
  <c r="H1049" i="1"/>
  <c r="F70" i="5"/>
  <c r="F19" i="5"/>
  <c r="H1016" i="1"/>
  <c r="G993" i="1"/>
  <c r="D991" i="1"/>
  <c r="G991" i="1" s="1"/>
  <c r="G995" i="1"/>
  <c r="H719" i="1"/>
  <c r="F218" i="9"/>
  <c r="E33" i="9"/>
  <c r="H668" i="1"/>
  <c r="G649" i="1"/>
  <c r="H648" i="1"/>
  <c r="G647" i="1"/>
  <c r="H646" i="1"/>
  <c r="E274" i="9"/>
  <c r="B274" i="9" s="1"/>
  <c r="E21" i="9"/>
  <c r="B21" i="9" s="1"/>
  <c r="G645" i="1"/>
  <c r="H643" i="1"/>
  <c r="F652" i="4"/>
  <c r="G397" i="1"/>
  <c r="G398" i="1"/>
  <c r="F402" i="4"/>
  <c r="G379" i="1"/>
  <c r="G365" i="1"/>
  <c r="H412" i="1"/>
  <c r="G206" i="1"/>
  <c r="H206" i="1"/>
  <c r="E196" i="4"/>
  <c r="D192" i="1" s="1"/>
  <c r="F210" i="4"/>
  <c r="H188" i="1"/>
  <c r="H187" i="1"/>
  <c r="H184" i="1"/>
  <c r="F188" i="4"/>
  <c r="F220" i="9"/>
  <c r="B220" i="9" s="1"/>
  <c r="H173" i="1"/>
  <c r="E42" i="9"/>
  <c r="B42" i="9" s="1"/>
  <c r="G177" i="1"/>
  <c r="H175" i="1"/>
  <c r="H174" i="1"/>
  <c r="F177" i="4"/>
  <c r="H165" i="1"/>
  <c r="H168" i="1"/>
  <c r="H167" i="1"/>
  <c r="H166" i="1"/>
  <c r="H163" i="1"/>
  <c r="H160" i="1"/>
  <c r="G161" i="1"/>
  <c r="F164" i="4"/>
  <c r="E163" i="4"/>
  <c r="D159" i="1" s="1"/>
  <c r="H157" i="1"/>
  <c r="F159" i="4"/>
  <c r="E152" i="4"/>
  <c r="D148" i="1" s="1"/>
  <c r="F133" i="4"/>
  <c r="H131" i="1"/>
  <c r="H124" i="1"/>
  <c r="G70" i="1"/>
  <c r="G79" i="1"/>
  <c r="F82" i="4"/>
  <c r="F74" i="4"/>
  <c r="G64" i="1"/>
  <c r="H65" i="1"/>
  <c r="E29" i="9"/>
  <c r="B29" i="9" s="1"/>
  <c r="F214" i="9"/>
  <c r="B214" i="9" s="1"/>
  <c r="G1409" i="1"/>
  <c r="C1222" i="1"/>
  <c r="D237" i="5"/>
  <c r="C1215" i="1"/>
  <c r="G1216" i="1"/>
  <c r="G1217" i="1"/>
  <c r="G1047" i="1"/>
  <c r="G1016" i="1"/>
  <c r="H1006" i="1"/>
  <c r="C997" i="1"/>
  <c r="G997" i="1" s="1"/>
  <c r="H998" i="1"/>
  <c r="H996" i="1"/>
  <c r="H991" i="1"/>
  <c r="H987" i="1"/>
  <c r="H986" i="1"/>
  <c r="G719" i="1"/>
  <c r="H649" i="1"/>
  <c r="H379" i="1"/>
  <c r="F643" i="4"/>
  <c r="C637" i="1"/>
  <c r="E273" i="9"/>
  <c r="B273" i="9" s="1"/>
  <c r="G411" i="1"/>
  <c r="G412" i="1"/>
  <c r="F417" i="4"/>
  <c r="G187" i="1"/>
  <c r="G184" i="1"/>
  <c r="G186" i="1"/>
  <c r="G181" i="1"/>
  <c r="E43" i="9"/>
  <c r="B43" i="9" s="1"/>
  <c r="F219" i="9"/>
  <c r="B219" i="9" s="1"/>
  <c r="G179" i="1"/>
  <c r="G173" i="1"/>
  <c r="G175" i="1"/>
  <c r="G169" i="1"/>
  <c r="G165" i="1"/>
  <c r="G167" i="1"/>
  <c r="G163" i="1"/>
  <c r="G160" i="1"/>
  <c r="G155" i="1"/>
  <c r="G157" i="1"/>
  <c r="E39" i="9"/>
  <c r="B39" i="9" s="1"/>
  <c r="H149" i="1"/>
  <c r="G149" i="1"/>
  <c r="C129" i="1"/>
  <c r="G124" i="1"/>
  <c r="G125" i="1"/>
  <c r="G121" i="1"/>
  <c r="G123" i="1"/>
  <c r="D50" i="4"/>
  <c r="C46" i="1"/>
  <c r="F68" i="4"/>
  <c r="H1156" i="1"/>
  <c r="G1156" i="1"/>
  <c r="H1160" i="1"/>
  <c r="G1160" i="1"/>
  <c r="H1164" i="1"/>
  <c r="G1164" i="1"/>
  <c r="H1168" i="1"/>
  <c r="G1168" i="1"/>
  <c r="H1172" i="1"/>
  <c r="G1172" i="1"/>
  <c r="H1174" i="1"/>
  <c r="G1174" i="1"/>
  <c r="H1176" i="1"/>
  <c r="G1176" i="1"/>
  <c r="H1178" i="1"/>
  <c r="G1178" i="1"/>
  <c r="H1180" i="1"/>
  <c r="G1180" i="1"/>
  <c r="H1182" i="1"/>
  <c r="G1182" i="1"/>
  <c r="H1317" i="1"/>
  <c r="G1317" i="1"/>
  <c r="H1323" i="1"/>
  <c r="G1323" i="1"/>
  <c r="G1387" i="1"/>
  <c r="H1387" i="1"/>
  <c r="G1395" i="1"/>
  <c r="H1395" i="1"/>
  <c r="G1403" i="1"/>
  <c r="H1403" i="1"/>
  <c r="G1414" i="1"/>
  <c r="H1414" i="1"/>
  <c r="G1422" i="1"/>
  <c r="H1422" i="1"/>
  <c r="H1530" i="1"/>
  <c r="G1530" i="1"/>
  <c r="H1542" i="1"/>
  <c r="G1542" i="1"/>
  <c r="H1553" i="1"/>
  <c r="G1553" i="1"/>
  <c r="H1557" i="1"/>
  <c r="G1557" i="1"/>
  <c r="H1561" i="1"/>
  <c r="G1561" i="1"/>
  <c r="G986" i="1"/>
  <c r="G987" i="1"/>
  <c r="G988" i="1"/>
  <c r="G989" i="1"/>
  <c r="H1047" i="1"/>
  <c r="H1051" i="1"/>
  <c r="H1055" i="1"/>
  <c r="G1058" i="1"/>
  <c r="G1062" i="1"/>
  <c r="G1066" i="1"/>
  <c r="G1070" i="1"/>
  <c r="G1074" i="1"/>
  <c r="G1078" i="1"/>
  <c r="G1082" i="1"/>
  <c r="G1086" i="1"/>
  <c r="G1090" i="1"/>
  <c r="G1094" i="1"/>
  <c r="G1099" i="1"/>
  <c r="G1103" i="1"/>
  <c r="G1107" i="1"/>
  <c r="G1111" i="1"/>
  <c r="G1184" i="1"/>
  <c r="G1188" i="1"/>
  <c r="G1192" i="1"/>
  <c r="G1196" i="1"/>
  <c r="G1200" i="1"/>
  <c r="G1204" i="1"/>
  <c r="G1208" i="1"/>
  <c r="G1212" i="1"/>
  <c r="G1344" i="1"/>
  <c r="H1344" i="1"/>
  <c r="G1352" i="1"/>
  <c r="H1352" i="1"/>
  <c r="G1360" i="1"/>
  <c r="H1360" i="1"/>
  <c r="G1368" i="1"/>
  <c r="H1368" i="1"/>
  <c r="G1376" i="1"/>
  <c r="H1376" i="1"/>
  <c r="G1425" i="1"/>
  <c r="H1425" i="1"/>
  <c r="G1433" i="1"/>
  <c r="H1433" i="1"/>
  <c r="J1463" i="1"/>
  <c r="H1463" i="1"/>
  <c r="G1463" i="1"/>
  <c r="J1465" i="1"/>
  <c r="H1465" i="1"/>
  <c r="G1465" i="1"/>
  <c r="J1467" i="1"/>
  <c r="H1467" i="1"/>
  <c r="G1467" i="1"/>
  <c r="I1467" i="1" s="1"/>
  <c r="H1154" i="1"/>
  <c r="G1154" i="1"/>
  <c r="H1158" i="1"/>
  <c r="G1158" i="1"/>
  <c r="H1162" i="1"/>
  <c r="G1162" i="1"/>
  <c r="H1166" i="1"/>
  <c r="G1166" i="1"/>
  <c r="H1170" i="1"/>
  <c r="G1170" i="1"/>
  <c r="H1319" i="1"/>
  <c r="G1319" i="1"/>
  <c r="H1321" i="1"/>
  <c r="G1321" i="1"/>
  <c r="H1325" i="1"/>
  <c r="G1325" i="1"/>
  <c r="H1327" i="1"/>
  <c r="G1327" i="1"/>
  <c r="H1155" i="1"/>
  <c r="G1155" i="1"/>
  <c r="H1157" i="1"/>
  <c r="G1157" i="1"/>
  <c r="H1159" i="1"/>
  <c r="G1159" i="1"/>
  <c r="H1161" i="1"/>
  <c r="G1161" i="1"/>
  <c r="H1163" i="1"/>
  <c r="G1163" i="1"/>
  <c r="H1165" i="1"/>
  <c r="G1165" i="1"/>
  <c r="H1167" i="1"/>
  <c r="G1167" i="1"/>
  <c r="H1169" i="1"/>
  <c r="G1169" i="1"/>
  <c r="H1171" i="1"/>
  <c r="G1171" i="1"/>
  <c r="H1173" i="1"/>
  <c r="G1173" i="1"/>
  <c r="H1175" i="1"/>
  <c r="G1175" i="1"/>
  <c r="H1177" i="1"/>
  <c r="G1177" i="1"/>
  <c r="H1179" i="1"/>
  <c r="G1179" i="1"/>
  <c r="H1181" i="1"/>
  <c r="G1181" i="1"/>
  <c r="H1318" i="1"/>
  <c r="G1318" i="1"/>
  <c r="H1320" i="1"/>
  <c r="G1320" i="1"/>
  <c r="H1322" i="1"/>
  <c r="G1322" i="1"/>
  <c r="H1324" i="1"/>
  <c r="G1324" i="1"/>
  <c r="H1326" i="1"/>
  <c r="G1326" i="1"/>
  <c r="H1328" i="1"/>
  <c r="G1328" i="1"/>
  <c r="G1391" i="1"/>
  <c r="H1391" i="1"/>
  <c r="G1399" i="1"/>
  <c r="H1399" i="1"/>
  <c r="G1407" i="1"/>
  <c r="H1407" i="1"/>
  <c r="G1410" i="1"/>
  <c r="H1410" i="1"/>
  <c r="G1418" i="1"/>
  <c r="H1418" i="1"/>
  <c r="G1436" i="1"/>
  <c r="H1436" i="1"/>
  <c r="H1482" i="1"/>
  <c r="G1482" i="1"/>
  <c r="H1509" i="1"/>
  <c r="G1509" i="1"/>
  <c r="H289" i="9"/>
  <c r="E289" i="9" s="1"/>
  <c r="B289" i="9" s="1"/>
  <c r="G292" i="9"/>
  <c r="F206" i="5"/>
  <c r="C1183" i="1"/>
  <c r="H23" i="3"/>
  <c r="C1214" i="1"/>
  <c r="F5" i="6"/>
  <c r="H24" i="3"/>
  <c r="C1299" i="1"/>
  <c r="F22" i="6"/>
  <c r="C1316" i="1"/>
  <c r="G1340" i="1"/>
  <c r="H1340" i="1"/>
  <c r="G1348" i="1"/>
  <c r="H1348" i="1"/>
  <c r="G1356" i="1"/>
  <c r="H1356" i="1"/>
  <c r="G1364" i="1"/>
  <c r="H1364" i="1"/>
  <c r="G1372" i="1"/>
  <c r="H1372" i="1"/>
  <c r="G1380" i="1"/>
  <c r="H1380" i="1"/>
  <c r="G1429" i="1"/>
  <c r="H1429" i="1"/>
  <c r="H1462" i="1"/>
  <c r="J1462" i="1"/>
  <c r="G1462" i="1"/>
  <c r="H1464" i="1"/>
  <c r="J1464" i="1"/>
  <c r="G1464" i="1"/>
  <c r="H1466" i="1"/>
  <c r="J1466" i="1"/>
  <c r="G1466" i="1"/>
  <c r="I1466" i="1" s="1"/>
  <c r="H1468" i="1"/>
  <c r="J1468" i="1"/>
  <c r="G1468" i="1"/>
  <c r="I1468" i="1" s="1"/>
  <c r="G1453" i="1"/>
  <c r="H1455" i="1"/>
  <c r="I1455" i="1" s="1"/>
  <c r="J1455" i="1"/>
  <c r="J1456" i="1"/>
  <c r="H1456" i="1"/>
  <c r="I1456" i="1" s="1"/>
  <c r="H1457" i="1"/>
  <c r="I1457" i="1" s="1"/>
  <c r="J1457" i="1"/>
  <c r="J1458" i="1"/>
  <c r="H1458" i="1"/>
  <c r="I1458" i="1" s="1"/>
  <c r="H1459" i="1"/>
  <c r="I1459" i="1" s="1"/>
  <c r="J1459" i="1"/>
  <c r="J1460" i="1"/>
  <c r="H1460" i="1"/>
  <c r="I1460" i="1" s="1"/>
  <c r="H1479" i="1"/>
  <c r="G1479" i="1"/>
  <c r="J1479" i="1"/>
  <c r="H1506" i="1"/>
  <c r="G1506" i="1"/>
  <c r="H1538" i="1"/>
  <c r="G1538" i="1"/>
  <c r="H1550" i="1"/>
  <c r="G1550" i="1"/>
  <c r="H1569" i="1"/>
  <c r="G1569" i="1"/>
  <c r="E106" i="4"/>
  <c r="D102" i="1" s="1"/>
  <c r="H1339" i="1"/>
  <c r="H1343" i="1"/>
  <c r="H1347" i="1"/>
  <c r="H1351" i="1"/>
  <c r="H1355" i="1"/>
  <c r="H1359" i="1"/>
  <c r="H1363" i="1"/>
  <c r="H1367" i="1"/>
  <c r="H1371" i="1"/>
  <c r="H1375" i="1"/>
  <c r="H1379" i="1"/>
  <c r="H1386" i="1"/>
  <c r="H1390" i="1"/>
  <c r="H1394" i="1"/>
  <c r="H1398" i="1"/>
  <c r="H1402" i="1"/>
  <c r="H1406" i="1"/>
  <c r="H1409" i="1"/>
  <c r="H1413" i="1"/>
  <c r="H1417" i="1"/>
  <c r="H1421" i="1"/>
  <c r="H1424" i="1"/>
  <c r="H1428" i="1"/>
  <c r="H1432" i="1"/>
  <c r="H1439" i="1"/>
  <c r="I1439" i="1" s="1"/>
  <c r="H1441" i="1"/>
  <c r="I1441" i="1" s="1"/>
  <c r="H1443" i="1"/>
  <c r="I1443" i="1" s="1"/>
  <c r="H1445" i="1"/>
  <c r="H1477" i="1"/>
  <c r="G1477" i="1"/>
  <c r="J1477" i="1"/>
  <c r="H1514" i="1"/>
  <c r="G1514" i="1"/>
  <c r="H1522" i="1"/>
  <c r="G1522" i="1"/>
  <c r="H1525" i="1"/>
  <c r="G1525" i="1"/>
  <c r="H1566" i="1"/>
  <c r="G1566" i="1"/>
  <c r="H1577" i="1"/>
  <c r="G1577" i="1"/>
  <c r="E50" i="4"/>
  <c r="D46" i="1" s="1"/>
  <c r="F197" i="4"/>
  <c r="D196" i="4"/>
  <c r="F264" i="4"/>
  <c r="D263" i="4"/>
  <c r="E408" i="4"/>
  <c r="D403" i="1" s="1"/>
  <c r="F35" i="5"/>
  <c r="C1013" i="1"/>
  <c r="G210" i="9"/>
  <c r="E210" i="9" s="1"/>
  <c r="B210" i="9" s="1"/>
  <c r="J1446" i="1"/>
  <c r="H1446" i="1"/>
  <c r="I1446" i="1" s="1"/>
  <c r="H1447" i="1"/>
  <c r="I1447" i="1" s="1"/>
  <c r="J1447" i="1"/>
  <c r="J1448" i="1"/>
  <c r="H1448" i="1"/>
  <c r="I1448" i="1" s="1"/>
  <c r="H1449" i="1"/>
  <c r="I1449" i="1" s="1"/>
  <c r="J1449" i="1"/>
  <c r="J1450" i="1"/>
  <c r="H1450" i="1"/>
  <c r="I1450" i="1" s="1"/>
  <c r="H1451" i="1"/>
  <c r="I1451" i="1" s="1"/>
  <c r="J1451" i="1"/>
  <c r="J1452" i="1"/>
  <c r="H1452" i="1"/>
  <c r="I1452" i="1" s="1"/>
  <c r="H1485" i="1"/>
  <c r="G1485" i="1"/>
  <c r="H1489" i="1"/>
  <c r="G1489" i="1"/>
  <c r="H1493" i="1"/>
  <c r="G1493" i="1"/>
  <c r="H1497" i="1"/>
  <c r="G1497" i="1"/>
  <c r="H1501" i="1"/>
  <c r="G1501" i="1"/>
  <c r="H1533" i="1"/>
  <c r="G1533" i="1"/>
  <c r="H1545" i="1"/>
  <c r="G1545" i="1"/>
  <c r="H1574" i="1"/>
  <c r="G1574" i="1"/>
  <c r="F169" i="4"/>
  <c r="D163" i="4"/>
  <c r="F228" i="4"/>
  <c r="D224" i="4"/>
  <c r="G142" i="9"/>
  <c r="E142" i="9" s="1"/>
  <c r="B142" i="9" s="1"/>
  <c r="F603" i="4"/>
  <c r="D593" i="4"/>
  <c r="H1472" i="1"/>
  <c r="G1472" i="1"/>
  <c r="H1474" i="1"/>
  <c r="G1474" i="1"/>
  <c r="I1474" i="1" s="1"/>
  <c r="H1505" i="1"/>
  <c r="G1505" i="1"/>
  <c r="H1521" i="1"/>
  <c r="G1521" i="1"/>
  <c r="H1529" i="1"/>
  <c r="G1529" i="1"/>
  <c r="H1549" i="1"/>
  <c r="G1549" i="1"/>
  <c r="H1573" i="1"/>
  <c r="G1573" i="1"/>
  <c r="F125" i="4"/>
  <c r="D124" i="4"/>
  <c r="D311" i="4"/>
  <c r="D363" i="4"/>
  <c r="F427" i="4"/>
  <c r="D421" i="4"/>
  <c r="F577" i="4"/>
  <c r="D567" i="4"/>
  <c r="F581" i="4"/>
  <c r="D580" i="4"/>
  <c r="F79" i="5"/>
  <c r="D78" i="5"/>
  <c r="F115" i="6"/>
  <c r="D114" i="6"/>
  <c r="F45" i="4"/>
  <c r="D44" i="4"/>
  <c r="D215" i="4"/>
  <c r="G202" i="9"/>
  <c r="E202" i="9" s="1"/>
  <c r="B202" i="9" s="1"/>
  <c r="F525" i="4"/>
  <c r="D515" i="4"/>
  <c r="F529" i="4"/>
  <c r="D528" i="4"/>
  <c r="E625" i="4"/>
  <c r="D619" i="1" s="1"/>
  <c r="H31" i="3"/>
  <c r="C1469" i="1"/>
  <c r="H32" i="3"/>
  <c r="C1475" i="1"/>
  <c r="I1471" i="1"/>
  <c r="I1473" i="1"/>
  <c r="H1481" i="1"/>
  <c r="G1481" i="1"/>
  <c r="H1513" i="1"/>
  <c r="G1513" i="1"/>
  <c r="H1537" i="1"/>
  <c r="G1537" i="1"/>
  <c r="H1541" i="1"/>
  <c r="G1541" i="1"/>
  <c r="H1565" i="1"/>
  <c r="G1565" i="1"/>
  <c r="F17" i="4"/>
  <c r="D7" i="4"/>
  <c r="F153" i="4"/>
  <c r="D152" i="4"/>
  <c r="F300" i="4"/>
  <c r="D299" i="4"/>
  <c r="F352" i="4"/>
  <c r="D351" i="4"/>
  <c r="D484" i="4"/>
  <c r="F495" i="4"/>
  <c r="E644" i="4"/>
  <c r="D638" i="1" s="1"/>
  <c r="E7" i="5"/>
  <c r="F13" i="5"/>
  <c r="D12" i="5"/>
  <c r="I24" i="3"/>
  <c r="F36" i="6"/>
  <c r="D35" i="6"/>
  <c r="G297" i="9"/>
  <c r="E297" i="9" s="1"/>
  <c r="H29" i="3"/>
  <c r="F522" i="4"/>
  <c r="F69" i="5"/>
  <c r="D68" i="5"/>
  <c r="G287" i="9"/>
  <c r="E287" i="9" s="1"/>
  <c r="B287" i="9" s="1"/>
  <c r="F149" i="5"/>
  <c r="E291" i="9"/>
  <c r="B291" i="9" s="1"/>
  <c r="D89" i="6"/>
  <c r="E114" i="6"/>
  <c r="E141" i="6" s="1"/>
  <c r="B25" i="9"/>
  <c r="D118" i="5"/>
  <c r="E206" i="5"/>
  <c r="D129" i="6"/>
  <c r="D49" i="8"/>
  <c r="E68" i="5"/>
  <c r="F135" i="5"/>
  <c r="D134" i="5"/>
  <c r="D42" i="8"/>
  <c r="B107" i="9"/>
  <c r="B114" i="9"/>
  <c r="B139" i="9"/>
  <c r="L212" i="9"/>
  <c r="B33" i="9"/>
  <c r="B37" i="9"/>
  <c r="B45" i="9"/>
  <c r="B53" i="9"/>
  <c r="B61" i="9"/>
  <c r="B69" i="9"/>
  <c r="B77" i="9"/>
  <c r="B85" i="9"/>
  <c r="B93" i="9"/>
  <c r="B99" i="9"/>
  <c r="B106" i="9"/>
  <c r="B131" i="9"/>
  <c r="B138" i="9"/>
  <c r="B155" i="9"/>
  <c r="H164" i="9"/>
  <c r="G166" i="9"/>
  <c r="E166" i="9" s="1"/>
  <c r="B166" i="9" s="1"/>
  <c r="G194" i="9"/>
  <c r="E194" i="9" s="1"/>
  <c r="B194" i="9" s="1"/>
  <c r="D176" i="5"/>
  <c r="M212" i="9"/>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211" i="9"/>
  <c r="E211" i="9" s="1"/>
  <c r="B211" i="9" s="1"/>
  <c r="G207" i="9"/>
  <c r="E207" i="9" s="1"/>
  <c r="B207" i="9" s="1"/>
  <c r="G203" i="9"/>
  <c r="E203" i="9" s="1"/>
  <c r="B203" i="9" s="1"/>
  <c r="G199" i="9"/>
  <c r="E199" i="9" s="1"/>
  <c r="B199" i="9" s="1"/>
  <c r="G195" i="9"/>
  <c r="E195" i="9" s="1"/>
  <c r="B195" i="9" s="1"/>
  <c r="L191" i="9"/>
  <c r="F191" i="9" s="1"/>
  <c r="G164" i="9"/>
  <c r="E164" i="9" s="1"/>
  <c r="B164" i="9" s="1"/>
  <c r="G163" i="9"/>
  <c r="E163" i="9" s="1"/>
  <c r="B163" i="9" s="1"/>
  <c r="G162" i="9"/>
  <c r="E162" i="9" s="1"/>
  <c r="B162" i="9" s="1"/>
  <c r="G161" i="9"/>
  <c r="E161" i="9" s="1"/>
  <c r="B161" i="9" s="1"/>
  <c r="G160" i="9"/>
  <c r="E160" i="9" s="1"/>
  <c r="B160" i="9" s="1"/>
  <c r="G208" i="9"/>
  <c r="E208" i="9" s="1"/>
  <c r="B208" i="9" s="1"/>
  <c r="G205" i="9"/>
  <c r="E205" i="9" s="1"/>
  <c r="B205" i="9" s="1"/>
  <c r="G200" i="9"/>
  <c r="E200" i="9" s="1"/>
  <c r="B200" i="9" s="1"/>
  <c r="G197" i="9"/>
  <c r="E197" i="9" s="1"/>
  <c r="B197" i="9" s="1"/>
  <c r="G192" i="9"/>
  <c r="E192" i="9" s="1"/>
  <c r="B192" i="9" s="1"/>
  <c r="G167" i="9"/>
  <c r="E167" i="9" s="1"/>
  <c r="B167" i="9" s="1"/>
  <c r="G206" i="9"/>
  <c r="E206" i="9" s="1"/>
  <c r="B206" i="9" s="1"/>
  <c r="G198" i="9"/>
  <c r="E198" i="9" s="1"/>
  <c r="B198" i="9" s="1"/>
  <c r="G209" i="9"/>
  <c r="E209" i="9" s="1"/>
  <c r="B209" i="9" s="1"/>
  <c r="G204" i="9"/>
  <c r="E204" i="9" s="1"/>
  <c r="B204" i="9" s="1"/>
  <c r="G201" i="9"/>
  <c r="E201" i="9" s="1"/>
  <c r="B201" i="9" s="1"/>
  <c r="G196" i="9"/>
  <c r="E196" i="9" s="1"/>
  <c r="B196" i="9" s="1"/>
  <c r="G193" i="9"/>
  <c r="E193" i="9" s="1"/>
  <c r="B193" i="9" s="1"/>
  <c r="H165" i="9"/>
  <c r="E165" i="9" s="1"/>
  <c r="B165" i="9" s="1"/>
  <c r="I10" i="9"/>
  <c r="E28" i="9"/>
  <c r="B28" i="9" s="1"/>
  <c r="E32" i="9"/>
  <c r="B32" i="9" s="1"/>
  <c r="E36" i="9"/>
  <c r="B36" i="9" s="1"/>
  <c r="B98" i="9"/>
  <c r="B123" i="9"/>
  <c r="B130" i="9"/>
  <c r="B147" i="9"/>
  <c r="B154" i="9"/>
  <c r="B242" i="9"/>
  <c r="B250" i="9"/>
  <c r="B258" i="9"/>
  <c r="E102" i="9"/>
  <c r="B102" i="9" s="1"/>
  <c r="E110" i="9"/>
  <c r="B110" i="9" s="1"/>
  <c r="E118" i="9"/>
  <c r="B118" i="9" s="1"/>
  <c r="E126" i="9"/>
  <c r="B126" i="9" s="1"/>
  <c r="E134" i="9"/>
  <c r="B134" i="9" s="1"/>
  <c r="E150" i="9"/>
  <c r="B150" i="9" s="1"/>
  <c r="E158" i="9"/>
  <c r="B158" i="9" s="1"/>
  <c r="B218" i="9"/>
  <c r="B222" i="9"/>
  <c r="B224" i="9"/>
  <c r="B246" i="9"/>
  <c r="B254" i="9"/>
  <c r="B262" i="9"/>
  <c r="B270" i="9"/>
  <c r="E279" i="9"/>
  <c r="B279" i="9" s="1"/>
  <c r="E284" i="9"/>
  <c r="B284" i="9" s="1"/>
  <c r="B290" i="9"/>
  <c r="G1223" i="1" l="1"/>
  <c r="G1219" i="1"/>
  <c r="H1215" i="1"/>
  <c r="E237" i="5"/>
  <c r="F237" i="5" s="1"/>
  <c r="F238" i="5"/>
  <c r="G1048" i="1"/>
  <c r="F212" i="9"/>
  <c r="B212" i="9" s="1"/>
  <c r="E151" i="4"/>
  <c r="I17" i="3" s="1"/>
  <c r="F50" i="4"/>
  <c r="G1222" i="1"/>
  <c r="H1222" i="1"/>
  <c r="G1215" i="1"/>
  <c r="H997" i="1"/>
  <c r="H637" i="1"/>
  <c r="G637" i="1"/>
  <c r="H129" i="1"/>
  <c r="G129" i="1"/>
  <c r="F89" i="6"/>
  <c r="C1383" i="1"/>
  <c r="G638" i="1"/>
  <c r="H638" i="1"/>
  <c r="H1475" i="1"/>
  <c r="G1475" i="1"/>
  <c r="G102" i="1"/>
  <c r="H102" i="1"/>
  <c r="I34" i="3"/>
  <c r="C1517" i="1"/>
  <c r="I21" i="3"/>
  <c r="D1046" i="1"/>
  <c r="F118" i="5"/>
  <c r="C1096" i="1"/>
  <c r="F35" i="6"/>
  <c r="H25" i="3"/>
  <c r="C1329" i="1"/>
  <c r="F12" i="5"/>
  <c r="D7" i="5"/>
  <c r="C990" i="1"/>
  <c r="F528" i="4"/>
  <c r="C522" i="1"/>
  <c r="F114" i="6"/>
  <c r="H27" i="3"/>
  <c r="C1408" i="1"/>
  <c r="F580" i="4"/>
  <c r="C574" i="1"/>
  <c r="D420" i="4"/>
  <c r="F421" i="4"/>
  <c r="C415" i="1"/>
  <c r="F124" i="4"/>
  <c r="C120" i="1"/>
  <c r="F593" i="4"/>
  <c r="C587" i="1"/>
  <c r="F196" i="4"/>
  <c r="C192" i="1"/>
  <c r="E6" i="4"/>
  <c r="B297" i="9"/>
  <c r="E296" i="9"/>
  <c r="I10" i="3" s="1"/>
  <c r="D350" i="4"/>
  <c r="F351" i="4"/>
  <c r="C346" i="1"/>
  <c r="G619" i="1"/>
  <c r="H619" i="1"/>
  <c r="F224" i="4"/>
  <c r="C220" i="1"/>
  <c r="G1299" i="1"/>
  <c r="H1299" i="1"/>
  <c r="C1524" i="1"/>
  <c r="D43" i="8"/>
  <c r="G294" i="9" s="1"/>
  <c r="E294" i="9" s="1"/>
  <c r="F484" i="4"/>
  <c r="C478" i="1"/>
  <c r="D298" i="4"/>
  <c r="F299" i="4"/>
  <c r="C294" i="1"/>
  <c r="F7" i="4"/>
  <c r="D6" i="4"/>
  <c r="C3" i="1"/>
  <c r="G1469" i="1"/>
  <c r="H1469" i="1"/>
  <c r="F215" i="4"/>
  <c r="C211" i="1"/>
  <c r="F163" i="4"/>
  <c r="C159" i="1"/>
  <c r="E528" i="4"/>
  <c r="I1462" i="1"/>
  <c r="H1316" i="1"/>
  <c r="G1316" i="1"/>
  <c r="E292" i="9"/>
  <c r="B292" i="9" s="1"/>
  <c r="I1463" i="1"/>
  <c r="H292" i="9"/>
  <c r="D1183" i="1"/>
  <c r="H1183" i="1" s="1"/>
  <c r="H21" i="3"/>
  <c r="F68" i="5"/>
  <c r="C1046" i="1"/>
  <c r="I28" i="3"/>
  <c r="D1435" i="1"/>
  <c r="H20" i="9"/>
  <c r="D151" i="4"/>
  <c r="G20" i="9"/>
  <c r="F152" i="4"/>
  <c r="C148" i="1"/>
  <c r="F311" i="4"/>
  <c r="C306" i="1"/>
  <c r="B191" i="9"/>
  <c r="D175" i="5"/>
  <c r="H22" i="3"/>
  <c r="C1153" i="1"/>
  <c r="F134" i="5"/>
  <c r="C1112" i="1"/>
  <c r="F129" i="6"/>
  <c r="C1423" i="1"/>
  <c r="I27" i="3"/>
  <c r="D1408" i="1"/>
  <c r="E6" i="5"/>
  <c r="I20" i="3"/>
  <c r="D985" i="1"/>
  <c r="F515" i="4"/>
  <c r="C509" i="1"/>
  <c r="F44" i="4"/>
  <c r="C40" i="1"/>
  <c r="F78" i="5"/>
  <c r="C1056" i="1"/>
  <c r="F567" i="4"/>
  <c r="C561" i="1"/>
  <c r="F363" i="4"/>
  <c r="C358" i="1"/>
  <c r="I1472" i="1"/>
  <c r="G1013" i="1"/>
  <c r="H1013" i="1"/>
  <c r="F263" i="4"/>
  <c r="C259" i="1"/>
  <c r="G46" i="1"/>
  <c r="H46" i="1"/>
  <c r="I1477" i="1"/>
  <c r="I1479" i="1"/>
  <c r="I1464" i="1"/>
  <c r="D141" i="6"/>
  <c r="E176" i="5"/>
  <c r="F176" i="5" s="1"/>
  <c r="I1465" i="1"/>
  <c r="D1214" i="1" l="1"/>
  <c r="G1214" i="1" s="1"/>
  <c r="I23" i="3"/>
  <c r="D147" i="1"/>
  <c r="E289" i="4"/>
  <c r="E290" i="4" s="1"/>
  <c r="D286" i="1" s="1"/>
  <c r="E20" i="9"/>
  <c r="B20" i="9" s="1"/>
  <c r="G358" i="1"/>
  <c r="H358" i="1"/>
  <c r="G509" i="1"/>
  <c r="H509" i="1"/>
  <c r="G306" i="1"/>
  <c r="H306" i="1"/>
  <c r="I16" i="3"/>
  <c r="E412" i="4"/>
  <c r="D2" i="1"/>
  <c r="G1408" i="1"/>
  <c r="H1408" i="1"/>
  <c r="H1096" i="1"/>
  <c r="G1096" i="1"/>
  <c r="H1517" i="1"/>
  <c r="G1517" i="1"/>
  <c r="G1183" i="1"/>
  <c r="I22" i="3"/>
  <c r="E175" i="5"/>
  <c r="D1152" i="1" s="1"/>
  <c r="D1153" i="1"/>
  <c r="G1112" i="1"/>
  <c r="H1112" i="1"/>
  <c r="H17" i="3"/>
  <c r="D289" i="4"/>
  <c r="D290" i="4" s="1"/>
  <c r="F151" i="4"/>
  <c r="C147" i="1"/>
  <c r="G1046" i="1"/>
  <c r="H1046" i="1"/>
  <c r="G294" i="1"/>
  <c r="H294" i="1"/>
  <c r="G220" i="1"/>
  <c r="H220" i="1"/>
  <c r="G346" i="1"/>
  <c r="H346" i="1"/>
  <c r="G192" i="1"/>
  <c r="H192" i="1"/>
  <c r="G120" i="1"/>
  <c r="H120" i="1"/>
  <c r="F420" i="4"/>
  <c r="D635" i="4"/>
  <c r="C414" i="1"/>
  <c r="D636" i="4"/>
  <c r="H1329" i="1"/>
  <c r="G1329" i="1"/>
  <c r="G1383" i="1"/>
  <c r="H1383" i="1"/>
  <c r="G478" i="1"/>
  <c r="H478" i="1"/>
  <c r="B294" i="9"/>
  <c r="F141" i="6"/>
  <c r="H28" i="3"/>
  <c r="C1435" i="1"/>
  <c r="G561" i="1"/>
  <c r="H561" i="1"/>
  <c r="G40" i="1"/>
  <c r="H40" i="1"/>
  <c r="C1152" i="1"/>
  <c r="G148" i="1"/>
  <c r="H148" i="1"/>
  <c r="G211" i="1"/>
  <c r="H211" i="1"/>
  <c r="G3" i="1"/>
  <c r="H3" i="1"/>
  <c r="C1518" i="1"/>
  <c r="I35" i="3"/>
  <c r="G574" i="1"/>
  <c r="H574" i="1"/>
  <c r="H990" i="1"/>
  <c r="G990" i="1"/>
  <c r="G295" i="9"/>
  <c r="E295" i="9" s="1"/>
  <c r="B295" i="9" s="1"/>
  <c r="G299" i="9"/>
  <c r="E299" i="9" s="1"/>
  <c r="H1056" i="1"/>
  <c r="G1056" i="1"/>
  <c r="D984" i="1"/>
  <c r="G159" i="1"/>
  <c r="H159" i="1"/>
  <c r="G259" i="1"/>
  <c r="H259" i="1"/>
  <c r="G1423" i="1"/>
  <c r="H1423" i="1"/>
  <c r="H1153" i="1"/>
  <c r="G1153" i="1"/>
  <c r="E636" i="4"/>
  <c r="D630" i="1" s="1"/>
  <c r="D522" i="1"/>
  <c r="E635" i="4"/>
  <c r="D629" i="1" s="1"/>
  <c r="D412" i="4"/>
  <c r="F6" i="4"/>
  <c r="H16" i="3"/>
  <c r="C2" i="1"/>
  <c r="D407" i="4"/>
  <c r="F298" i="4"/>
  <c r="C293" i="1"/>
  <c r="G1524" i="1"/>
  <c r="H1524" i="1"/>
  <c r="F350" i="4"/>
  <c r="D408" i="4"/>
  <c r="C345" i="1"/>
  <c r="G587" i="1"/>
  <c r="H587" i="1"/>
  <c r="G415" i="1"/>
  <c r="H415" i="1"/>
  <c r="G522" i="1"/>
  <c r="H522" i="1"/>
  <c r="F7" i="5"/>
  <c r="D6" i="5"/>
  <c r="H20" i="3"/>
  <c r="C985" i="1"/>
  <c r="K1432" i="9"/>
  <c r="H1214" i="1" l="1"/>
  <c r="H276" i="9"/>
  <c r="F175" i="5"/>
  <c r="E291" i="4"/>
  <c r="D287" i="1" s="1"/>
  <c r="E413" i="4"/>
  <c r="D408" i="1" s="1"/>
  <c r="D285" i="1"/>
  <c r="E19" i="9"/>
  <c r="F407" i="4"/>
  <c r="C402" i="1"/>
  <c r="H1518" i="1"/>
  <c r="G1518" i="1"/>
  <c r="G1435" i="1"/>
  <c r="H1435" i="1"/>
  <c r="H9" i="3"/>
  <c r="E293" i="9"/>
  <c r="E639" i="4"/>
  <c r="E414" i="4"/>
  <c r="D409" i="1" s="1"/>
  <c r="D407" i="1"/>
  <c r="G282" i="9"/>
  <c r="E282" i="9" s="1"/>
  <c r="B282" i="9" s="1"/>
  <c r="G276" i="9"/>
  <c r="F6" i="5"/>
  <c r="C984" i="1"/>
  <c r="G345" i="1"/>
  <c r="H345" i="1"/>
  <c r="G2" i="1"/>
  <c r="H2" i="1"/>
  <c r="D639" i="4"/>
  <c r="F412" i="4"/>
  <c r="C407" i="1"/>
  <c r="E298" i="9"/>
  <c r="B299" i="9"/>
  <c r="F636" i="4"/>
  <c r="C630" i="1"/>
  <c r="G147" i="1"/>
  <c r="H147" i="1"/>
  <c r="G293" i="1"/>
  <c r="H293" i="1"/>
  <c r="F290" i="4"/>
  <c r="C286" i="1"/>
  <c r="G414" i="1"/>
  <c r="H414" i="1"/>
  <c r="F408" i="4"/>
  <c r="C403" i="1"/>
  <c r="H985" i="1"/>
  <c r="G985" i="1"/>
  <c r="G1152" i="1"/>
  <c r="H1152" i="1"/>
  <c r="F635" i="4"/>
  <c r="C629" i="1"/>
  <c r="D291" i="4"/>
  <c r="F289" i="4"/>
  <c r="D413" i="4"/>
  <c r="C285" i="1"/>
  <c r="H11" i="3"/>
  <c r="E276" i="9" l="1"/>
  <c r="E275" i="9" s="1"/>
  <c r="E640" i="4"/>
  <c r="E415" i="4"/>
  <c r="D410" i="1" s="1"/>
  <c r="F291" i="4"/>
  <c r="C287" i="1"/>
  <c r="G630" i="1"/>
  <c r="H630" i="1"/>
  <c r="G407" i="1"/>
  <c r="H407" i="1"/>
  <c r="N3" i="9"/>
  <c r="I11" i="3"/>
  <c r="E642" i="4"/>
  <c r="D634" i="1"/>
  <c r="H8" i="3"/>
  <c r="H984" i="1"/>
  <c r="G984" i="1"/>
  <c r="K3" i="9"/>
  <c r="I9" i="3"/>
  <c r="G285" i="1"/>
  <c r="H285" i="1"/>
  <c r="G629" i="1"/>
  <c r="H629" i="1"/>
  <c r="D640" i="4"/>
  <c r="D641" i="4" s="1"/>
  <c r="F413" i="4"/>
  <c r="D415" i="4"/>
  <c r="C408" i="1"/>
  <c r="G403" i="1"/>
  <c r="H403" i="1"/>
  <c r="G286" i="1"/>
  <c r="H286" i="1"/>
  <c r="D414" i="4"/>
  <c r="G402" i="1"/>
  <c r="H402" i="1"/>
  <c r="F639" i="4"/>
  <c r="C633" i="1"/>
  <c r="E641" i="4"/>
  <c r="D633" i="1"/>
  <c r="B276" i="9" l="1"/>
  <c r="E645" i="4"/>
  <c r="D635" i="1"/>
  <c r="F414" i="4"/>
  <c r="C409" i="1"/>
  <c r="D642" i="4"/>
  <c r="D645" i="4" s="1"/>
  <c r="F640" i="4"/>
  <c r="C634" i="1"/>
  <c r="M3" i="9"/>
  <c r="I8" i="3"/>
  <c r="F415" i="4"/>
  <c r="C410" i="1"/>
  <c r="G287" i="1"/>
  <c r="H287" i="1"/>
  <c r="F641" i="4"/>
  <c r="C635" i="1"/>
  <c r="G408" i="1"/>
  <c r="H408" i="1"/>
  <c r="G633" i="1"/>
  <c r="H633" i="1"/>
  <c r="E646" i="4"/>
  <c r="D636" i="1"/>
  <c r="G409" i="1" l="1"/>
  <c r="H409" i="1"/>
  <c r="I19" i="3"/>
  <c r="D640" i="1"/>
  <c r="G635" i="1"/>
  <c r="H635" i="1"/>
  <c r="H18" i="3"/>
  <c r="F645" i="4"/>
  <c r="C639" i="1"/>
  <c r="G410" i="1"/>
  <c r="H410" i="1"/>
  <c r="G634" i="1"/>
  <c r="H634" i="1"/>
  <c r="F642" i="4"/>
  <c r="D646" i="4"/>
  <c r="C636" i="1"/>
  <c r="I18" i="3"/>
  <c r="D639" i="1"/>
  <c r="G636" i="1" l="1"/>
  <c r="H636" i="1"/>
  <c r="H7" i="3"/>
  <c r="F646" i="4"/>
  <c r="H19" i="3"/>
  <c r="C640" i="1"/>
  <c r="G639" i="1"/>
  <c r="H639" i="1"/>
  <c r="J3" i="9" l="1"/>
  <c r="I7" i="3"/>
  <c r="G640" i="1"/>
  <c r="H640" i="1"/>
  <c r="M272" i="9" l="1"/>
  <c r="L272" i="9"/>
  <c r="H18" i="9"/>
  <c r="G18" i="9"/>
  <c r="J11" i="9"/>
  <c r="I8" i="9"/>
  <c r="K6" i="9"/>
  <c r="L15" i="9"/>
  <c r="I11" i="9"/>
  <c r="K9" i="9"/>
  <c r="J6" i="9"/>
  <c r="H17" i="9"/>
  <c r="I12" i="9"/>
  <c r="K10" i="9"/>
  <c r="J7" i="9"/>
  <c r="K5" i="9"/>
  <c r="J10" i="9"/>
  <c r="M16" i="9"/>
  <c r="K13" i="9"/>
  <c r="I7" i="9"/>
  <c r="M15" i="9"/>
  <c r="I5" i="9"/>
  <c r="K11" i="9"/>
  <c r="H16" i="9"/>
  <c r="J9" i="9"/>
  <c r="H15" i="9"/>
  <c r="G15" i="9"/>
  <c r="K8" i="9"/>
  <c r="J13" i="9"/>
  <c r="G16" i="9"/>
  <c r="K7" i="9"/>
  <c r="J12" i="9"/>
  <c r="J17" i="9"/>
  <c r="J5" i="9"/>
  <c r="L16" i="9"/>
  <c r="I6" i="9"/>
  <c r="I9" i="9"/>
  <c r="I17" i="9"/>
  <c r="J8" i="9"/>
  <c r="I13" i="9"/>
  <c r="K12" i="9"/>
  <c r="G17" i="9"/>
  <c r="E6" i="9" l="1"/>
  <c r="B6" i="9" s="1"/>
  <c r="E9" i="9"/>
  <c r="B9" i="9" s="1"/>
  <c r="E10" i="9"/>
  <c r="B10" i="9" s="1"/>
  <c r="E13" i="9"/>
  <c r="B13" i="9" s="1"/>
  <c r="F16" i="9"/>
  <c r="E17" i="9"/>
  <c r="B17" i="9" s="1"/>
  <c r="E16" i="9"/>
  <c r="F272" i="9"/>
  <c r="B272" i="9" s="1"/>
  <c r="E7" i="9"/>
  <c r="B7" i="9" s="1"/>
  <c r="F15" i="9"/>
  <c r="E18" i="9"/>
  <c r="B18" i="9" s="1"/>
  <c r="E15" i="9"/>
  <c r="E5" i="9"/>
  <c r="E8" i="9"/>
  <c r="B8" i="9" s="1"/>
  <c r="E12" i="9"/>
  <c r="B12" i="9" s="1"/>
  <c r="E11" i="9"/>
  <c r="B11" i="9" s="1"/>
  <c r="F14" i="9" l="1"/>
  <c r="F19" i="9"/>
  <c r="B16" i="9"/>
  <c r="B15" i="9"/>
  <c r="E14" i="9"/>
  <c r="E4" i="9"/>
  <c r="B5"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<sst xmlns="http://schemas.openxmlformats.org/spreadsheetml/2006/main" count="4313" uniqueCount="3393">
  <si>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</si>
  <si>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</si>
  <si>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</si>
  <si>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</si>
  <si>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</si>
  <si>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</si>
  <si>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</si>
  <si>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</si>
  <si>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</si>
  <si>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</si>
  <si>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</si>
  <si>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</si>
  <si>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</si>
  <si>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</si>
  <si>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</si>
  <si>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</si>
  <si>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</si>
  <si>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</si>
  <si>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</si>
  <si>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</si>
  <si>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</si>
  <si>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</si>
  <si>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</si>
  <si>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</si>
  <si>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</si>
  <si>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</si>
  <si>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</si>
  <si>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</si>
  <si>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</si>
  <si>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</si>
  <si>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</si>
  <si>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PETRA PERICE, MAKARSKA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</si>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</sst>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2">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9260950</v>
      </c>
      <c r="D2" s="6">
        <f>'PR-RAS'!E6</f>
        <v>11427439.500000002</v>
      </c>
      <c r="E2" s="6">
        <v>0</v>
      </c>
      <c r="F2" s="6">
        <v>0</v>
      </c>
      <c r="G2" s="7">
        <f t="shared" ref="G2:G264" si="0">(B2/1000)*(C2*1+D2*2)</f>
        <v>32115.829000000005</v>
      </c>
      <c r="H2" s="7">
        <f t="shared" ref="H2:H264" si="1">ABS(C2-ROUND(C2,0))+ABS(D2-ROUND(D2,0))</f>
        <v>0.49999999813735485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7099973</v>
      </c>
      <c r="D46" s="1">
        <f>'PR-RAS'!E50</f>
        <v>8977599.6300000008</v>
      </c>
      <c r="E46" s="1">
        <v>0</v>
      </c>
      <c r="F46" s="1">
        <v>0</v>
      </c>
      <c r="G46" s="2">
        <f t="shared" si="0"/>
        <v>1127482.7517000001</v>
      </c>
      <c r="H46" s="2">
        <f t="shared" si="1"/>
        <v>0.36999999918043613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7011964</v>
      </c>
      <c r="D64" s="1">
        <f>'PR-RAS'!E68</f>
        <v>8977599.6300000008</v>
      </c>
      <c r="E64" s="1">
        <v>0</v>
      </c>
      <c r="F64" s="1">
        <v>0</v>
      </c>
      <c r="G64" s="2">
        <f t="shared" si="0"/>
        <v>1572931.28538</v>
      </c>
      <c r="H64" s="2">
        <f t="shared" si="1"/>
        <v>0.36999999918043613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7011964</v>
      </c>
      <c r="D65" s="1">
        <f>'PR-RAS'!E69</f>
        <v>8977599.6300000008</v>
      </c>
      <c r="E65" s="1">
        <v>0</v>
      </c>
      <c r="F65" s="1">
        <v>0</v>
      </c>
      <c r="G65" s="2">
        <f t="shared" si="0"/>
        <v>1597898.4486400001</v>
      </c>
      <c r="H65" s="2">
        <f t="shared" si="1"/>
        <v>0.36999999918043613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88009</v>
      </c>
      <c r="D70" s="1">
        <f>'PR-RAS'!E74</f>
        <v>0</v>
      </c>
      <c r="E70" s="1">
        <v>0</v>
      </c>
      <c r="F70" s="1">
        <v>0</v>
      </c>
      <c r="G70" s="2">
        <f t="shared" si="0"/>
        <v>6072.6210000000001</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88009</v>
      </c>
      <c r="D71" s="1">
        <f>'PR-RAS'!E75</f>
        <v>0</v>
      </c>
      <c r="E71" s="1">
        <v>0</v>
      </c>
      <c r="F71" s="1">
        <v>0</v>
      </c>
      <c r="G71" s="2">
        <f t="shared" si="0"/>
        <v>6160.630000000001</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v>
      </c>
      <c r="D78" s="1">
        <f>'PR-RAS'!E82</f>
        <v>2.5</v>
      </c>
      <c r="E78" s="1">
        <v>0</v>
      </c>
      <c r="F78" s="1">
        <v>0</v>
      </c>
      <c r="G78" s="2">
        <f t="shared" si="0"/>
        <v>0.53900000000000003</v>
      </c>
      <c r="H78" s="2">
        <f t="shared" si="1"/>
        <v>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v>
      </c>
      <c r="D79" s="1">
        <f>'PR-RAS'!E83</f>
        <v>2.5</v>
      </c>
      <c r="E79" s="1">
        <v>0</v>
      </c>
      <c r="F79" s="1">
        <v>0</v>
      </c>
      <c r="G79" s="2">
        <f t="shared" si="0"/>
        <v>0.54600000000000004</v>
      </c>
      <c r="H79" s="2">
        <f t="shared" si="1"/>
        <v>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v>
      </c>
      <c r="D81" s="1">
        <f>'PR-RAS'!E85</f>
        <v>2.5</v>
      </c>
      <c r="E81" s="1">
        <v>0</v>
      </c>
      <c r="F81" s="1">
        <v>0</v>
      </c>
      <c r="G81" s="2">
        <f t="shared" si="0"/>
        <v>0.56000000000000005</v>
      </c>
      <c r="H81" s="2">
        <f t="shared" si="1"/>
        <v>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464855</v>
      </c>
      <c r="D120" s="1">
        <f>'PR-RAS'!E124</f>
        <v>520084.66000000003</v>
      </c>
      <c r="E120" s="1">
        <v>0</v>
      </c>
      <c r="F120" s="1">
        <v>0</v>
      </c>
      <c r="G120" s="2">
        <f t="shared" si="0"/>
        <v>179097.89408</v>
      </c>
      <c r="H120" s="2">
        <f t="shared" si="1"/>
        <v>0.33999999996740371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430679</v>
      </c>
      <c r="D121" s="1">
        <f>'PR-RAS'!E125</f>
        <v>512314.38</v>
      </c>
      <c r="E121" s="1">
        <v>0</v>
      </c>
      <c r="F121" s="1">
        <v>0</v>
      </c>
      <c r="G121" s="2">
        <f t="shared" si="0"/>
        <v>174636.93119999999</v>
      </c>
      <c r="H121" s="2">
        <f t="shared" si="1"/>
        <v>0.38000000000465661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430679</v>
      </c>
      <c r="D123" s="1">
        <f>'PR-RAS'!E127</f>
        <v>512314.38</v>
      </c>
      <c r="E123" s="1">
        <v>0</v>
      </c>
      <c r="F123" s="1">
        <v>0</v>
      </c>
      <c r="G123" s="2">
        <f t="shared" si="0"/>
        <v>177547.54671999998</v>
      </c>
      <c r="H123" s="2">
        <f t="shared" si="1"/>
        <v>0.38000000000465661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34176</v>
      </c>
      <c r="D124" s="1">
        <f>'PR-RAS'!E128</f>
        <v>7770.28</v>
      </c>
      <c r="E124" s="1">
        <v>0</v>
      </c>
      <c r="F124" s="1">
        <v>0</v>
      </c>
      <c r="G124" s="2">
        <f t="shared" si="0"/>
        <v>6115.13688</v>
      </c>
      <c r="H124" s="2">
        <f t="shared" si="1"/>
        <v>0.27999999999974534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34176</v>
      </c>
      <c r="D125" s="1">
        <f>'PR-RAS'!E129</f>
        <v>7770.28</v>
      </c>
      <c r="E125" s="1">
        <v>0</v>
      </c>
      <c r="F125" s="1">
        <v>0</v>
      </c>
      <c r="G125" s="2">
        <f t="shared" si="0"/>
        <v>6164.8534399999999</v>
      </c>
      <c r="H125" s="2">
        <f t="shared" si="1"/>
        <v>0.27999999999974534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1696120</v>
      </c>
      <c r="D129" s="1">
        <f>'PR-RAS'!E133</f>
        <v>1929752.7100000002</v>
      </c>
      <c r="E129" s="1">
        <v>0</v>
      </c>
      <c r="F129" s="1">
        <v>0</v>
      </c>
      <c r="G129" s="2">
        <f t="shared" si="0"/>
        <v>711120.05376000004</v>
      </c>
      <c r="H129" s="2">
        <f t="shared" si="1"/>
        <v>0.28999999980442226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1696120</v>
      </c>
      <c r="D130" s="1">
        <f>'PR-RAS'!E134</f>
        <v>1929752.7100000002</v>
      </c>
      <c r="E130" s="1">
        <v>0</v>
      </c>
      <c r="F130" s="1">
        <v>0</v>
      </c>
      <c r="G130" s="2">
        <f t="shared" si="0"/>
        <v>716675.67917999998</v>
      </c>
      <c r="H130" s="2">
        <f t="shared" si="1"/>
        <v>0.28999999980442226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1696120</v>
      </c>
      <c r="D131" s="1">
        <f>'PR-RAS'!E135</f>
        <v>1720326.61</v>
      </c>
      <c r="E131" s="1">
        <v>0</v>
      </c>
      <c r="F131" s="1">
        <v>0</v>
      </c>
      <c r="G131" s="2">
        <f t="shared" si="0"/>
        <v>667780.51860000007</v>
      </c>
      <c r="H131" s="2">
        <f t="shared" si="1"/>
        <v>0.38999999989755452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209426.1</v>
      </c>
      <c r="E132" s="1">
        <v>0</v>
      </c>
      <c r="F132" s="1">
        <v>0</v>
      </c>
      <c r="G132" s="2">
        <f t="shared" si="0"/>
        <v>54869.638200000001</v>
      </c>
      <c r="H132" s="2">
        <f t="shared" si="1"/>
        <v>0.10000000000582077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8791242</v>
      </c>
      <c r="D147" s="1">
        <f>'PR-RAS'!E151</f>
        <v>11145945.949999999</v>
      </c>
      <c r="E147" s="1">
        <v>0</v>
      </c>
      <c r="F147" s="1">
        <v>0</v>
      </c>
      <c r="G147" s="2">
        <f t="shared" si="0"/>
        <v>4538137.5493999999</v>
      </c>
      <c r="H147" s="2">
        <f t="shared" si="1"/>
        <v>5.000000074505806E-2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7405559</v>
      </c>
      <c r="D148" s="1">
        <f>'PR-RAS'!E152</f>
        <v>9187135.5199999996</v>
      </c>
      <c r="E148" s="1">
        <v>0</v>
      </c>
      <c r="F148" s="1">
        <v>0</v>
      </c>
      <c r="G148" s="2">
        <f t="shared" si="0"/>
        <v>3789635.0158799998</v>
      </c>
      <c r="H148" s="2">
        <f t="shared" si="1"/>
        <v>0.48000000044703484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6110207</v>
      </c>
      <c r="D149" s="1">
        <f>'PR-RAS'!E153</f>
        <v>7563710.2000000002</v>
      </c>
      <c r="E149" s="1">
        <v>0</v>
      </c>
      <c r="F149" s="1">
        <v>0</v>
      </c>
      <c r="G149" s="2">
        <f t="shared" si="0"/>
        <v>3143168.8551999996</v>
      </c>
      <c r="H149" s="2">
        <f t="shared" si="1"/>
        <v>0.20000000018626451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6110207</v>
      </c>
      <c r="D150" s="1">
        <f>'PR-RAS'!E154</f>
        <v>7563710.2000000002</v>
      </c>
      <c r="E150" s="1">
        <v>0</v>
      </c>
      <c r="F150" s="1">
        <v>0</v>
      </c>
      <c r="G150" s="2">
        <f t="shared" si="0"/>
        <v>3164406.4825999998</v>
      </c>
      <c r="H150" s="2">
        <f t="shared" si="1"/>
        <v>0.20000000018626451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288252</v>
      </c>
      <c r="D154" s="1">
        <f>'PR-RAS'!E158</f>
        <v>375498.5</v>
      </c>
      <c r="E154" s="1">
        <v>0</v>
      </c>
      <c r="F154" s="1">
        <v>0</v>
      </c>
      <c r="G154" s="2">
        <f t="shared" si="0"/>
        <v>159005.09700000001</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1007100</v>
      </c>
      <c r="D155" s="1">
        <f>'PR-RAS'!E159</f>
        <v>1247926.82</v>
      </c>
      <c r="E155" s="1">
        <v>0</v>
      </c>
      <c r="F155" s="1">
        <v>0</v>
      </c>
      <c r="G155" s="2">
        <f t="shared" si="0"/>
        <v>539454.86056000006</v>
      </c>
      <c r="H155" s="2">
        <f t="shared" si="1"/>
        <v>0.17999999993480742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1007100</v>
      </c>
      <c r="D157" s="1">
        <f>'PR-RAS'!E161</f>
        <v>1247926.82</v>
      </c>
      <c r="E157" s="1">
        <v>0</v>
      </c>
      <c r="F157" s="1">
        <v>0</v>
      </c>
      <c r="G157" s="2">
        <f t="shared" si="0"/>
        <v>546460.76783999999</v>
      </c>
      <c r="H157" s="2">
        <f t="shared" si="1"/>
        <v>0.17999999993480742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1379888</v>
      </c>
      <c r="D159" s="1">
        <f>'PR-RAS'!E163</f>
        <v>1952058.43</v>
      </c>
      <c r="E159" s="1">
        <v>0</v>
      </c>
      <c r="F159" s="1">
        <v>0</v>
      </c>
      <c r="G159" s="2">
        <f t="shared" si="0"/>
        <v>834872.76787999994</v>
      </c>
      <c r="H159" s="2">
        <f t="shared" si="1"/>
        <v>0.42999999993480742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93660</v>
      </c>
      <c r="D160" s="1">
        <f>'PR-RAS'!E164</f>
        <v>299188.78999999998</v>
      </c>
      <c r="E160" s="1">
        <v>0</v>
      </c>
      <c r="F160" s="1">
        <v>0</v>
      </c>
      <c r="G160" s="2">
        <f t="shared" si="0"/>
        <v>110033.97521999999</v>
      </c>
      <c r="H160" s="2">
        <f t="shared" si="1"/>
        <v>0.21000000002095476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9102</v>
      </c>
      <c r="D161" s="1">
        <f>'PR-RAS'!E165</f>
        <v>120279.09</v>
      </c>
      <c r="E161" s="1">
        <v>0</v>
      </c>
      <c r="F161" s="1">
        <v>0</v>
      </c>
      <c r="G161" s="2">
        <f t="shared" si="0"/>
        <v>39945.628799999999</v>
      </c>
      <c r="H161" s="2">
        <f t="shared" si="1"/>
        <v>8.999999999650754E-2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79175</v>
      </c>
      <c r="D162" s="1">
        <f>'PR-RAS'!E166</f>
        <v>154106.62</v>
      </c>
      <c r="E162" s="1">
        <v>0</v>
      </c>
      <c r="F162" s="1">
        <v>0</v>
      </c>
      <c r="G162" s="2">
        <f t="shared" si="0"/>
        <v>62369.50664</v>
      </c>
      <c r="H162" s="2">
        <f t="shared" si="1"/>
        <v>0.38000000000465661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5383</v>
      </c>
      <c r="D163" s="1">
        <f>'PR-RAS'!E167</f>
        <v>24803.08</v>
      </c>
      <c r="E163" s="1">
        <v>0</v>
      </c>
      <c r="F163" s="1">
        <v>0</v>
      </c>
      <c r="G163" s="2">
        <f t="shared" si="0"/>
        <v>8908.2439200000008</v>
      </c>
      <c r="H163" s="2">
        <f t="shared" si="1"/>
        <v>8.000000000174623E-2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811533</v>
      </c>
      <c r="D165" s="1">
        <f>'PR-RAS'!E169</f>
        <v>972481.51</v>
      </c>
      <c r="E165" s="1">
        <v>0</v>
      </c>
      <c r="F165" s="1">
        <v>0</v>
      </c>
      <c r="G165" s="2">
        <f t="shared" si="0"/>
        <v>452065.34728000005</v>
      </c>
      <c r="H165" s="2">
        <f t="shared" si="1"/>
        <v>0.48999999999068677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214535</v>
      </c>
      <c r="D166" s="1">
        <f>'PR-RAS'!E170</f>
        <v>125786.66</v>
      </c>
      <c r="E166" s="1">
        <v>0</v>
      </c>
      <c r="F166" s="1">
        <v>0</v>
      </c>
      <c r="G166" s="2">
        <f t="shared" si="0"/>
        <v>76907.872800000012</v>
      </c>
      <c r="H166" s="2">
        <f t="shared" si="1"/>
        <v>0.33999999999650754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375025</v>
      </c>
      <c r="D167" s="1">
        <f>'PR-RAS'!E171</f>
        <v>525890.49</v>
      </c>
      <c r="E167" s="1">
        <v>0</v>
      </c>
      <c r="F167" s="1">
        <v>0</v>
      </c>
      <c r="G167" s="2">
        <f t="shared" si="0"/>
        <v>236849.79268000001</v>
      </c>
      <c r="H167" s="2">
        <f t="shared" si="1"/>
        <v>0.48999999999068677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135241</v>
      </c>
      <c r="D168" s="1">
        <f>'PR-RAS'!E172</f>
        <v>233149.52</v>
      </c>
      <c r="E168" s="1">
        <v>0</v>
      </c>
      <c r="F168" s="1">
        <v>0</v>
      </c>
      <c r="G168" s="2">
        <f t="shared" si="0"/>
        <v>100457.18668000001</v>
      </c>
      <c r="H168" s="2">
        <f t="shared" si="1"/>
        <v>0.48000000001047738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86732</v>
      </c>
      <c r="D169" s="1">
        <f>'PR-RAS'!E173</f>
        <v>87654.84</v>
      </c>
      <c r="E169" s="1">
        <v>0</v>
      </c>
      <c r="F169" s="1">
        <v>0</v>
      </c>
      <c r="G169" s="2">
        <f t="shared" si="0"/>
        <v>44023.002240000002</v>
      </c>
      <c r="H169" s="2">
        <f t="shared" si="1"/>
        <v>0.16000000000349246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445099</v>
      </c>
      <c r="D173" s="1">
        <f>'PR-RAS'!E177</f>
        <v>429536.62</v>
      </c>
      <c r="E173" s="1">
        <v>0</v>
      </c>
      <c r="F173" s="1">
        <v>0</v>
      </c>
      <c r="G173" s="2">
        <f t="shared" si="0"/>
        <v>224317.62527999998</v>
      </c>
      <c r="H173" s="2">
        <f t="shared" si="1"/>
        <v>0.38000000000465661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210423</v>
      </c>
      <c r="D174" s="1">
        <f>'PR-RAS'!E178</f>
        <v>233435.04</v>
      </c>
      <c r="E174" s="1">
        <v>0</v>
      </c>
      <c r="F174" s="1">
        <v>0</v>
      </c>
      <c r="G174" s="2">
        <f t="shared" si="0"/>
        <v>117171.70284</v>
      </c>
      <c r="H174" s="2">
        <f t="shared" si="1"/>
        <v>4.0000000008149073E-2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116587</v>
      </c>
      <c r="D175" s="1">
        <f>'PR-RAS'!E179</f>
        <v>77006.11</v>
      </c>
      <c r="E175" s="1">
        <v>0</v>
      </c>
      <c r="F175" s="1">
        <v>0</v>
      </c>
      <c r="G175" s="2">
        <f t="shared" si="0"/>
        <v>47084.264279999989</v>
      </c>
      <c r="H175" s="2">
        <f t="shared" si="1"/>
        <v>0.11000000000058208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58010</v>
      </c>
      <c r="D177" s="1">
        <f>'PR-RAS'!E181</f>
        <v>65926.12</v>
      </c>
      <c r="E177" s="1">
        <v>0</v>
      </c>
      <c r="F177" s="1">
        <v>0</v>
      </c>
      <c r="G177" s="2">
        <f t="shared" si="0"/>
        <v>33415.754239999995</v>
      </c>
      <c r="H177" s="2">
        <f t="shared" si="1"/>
        <v>0.11999999999534339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32365</v>
      </c>
      <c r="D179" s="1">
        <f>'PR-RAS'!E183</f>
        <v>27095.17</v>
      </c>
      <c r="E179" s="1">
        <v>0</v>
      </c>
      <c r="F179" s="1">
        <v>0</v>
      </c>
      <c r="G179" s="2">
        <f t="shared" si="0"/>
        <v>15406.850519999998</v>
      </c>
      <c r="H179" s="2">
        <f t="shared" si="1"/>
        <v>0.16999999999825377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6050</v>
      </c>
      <c r="D180" s="1">
        <f>'PR-RAS'!E184</f>
        <v>5500</v>
      </c>
      <c r="E180" s="1">
        <v>0</v>
      </c>
      <c r="F180" s="1">
        <v>0</v>
      </c>
      <c r="G180" s="2">
        <f t="shared" si="0"/>
        <v>3051.95</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17125</v>
      </c>
      <c r="D181" s="1">
        <f>'PR-RAS'!E185</f>
        <v>14019.24</v>
      </c>
      <c r="E181" s="1">
        <v>0</v>
      </c>
      <c r="F181" s="1">
        <v>0</v>
      </c>
      <c r="G181" s="2">
        <f t="shared" si="0"/>
        <v>8129.4263999999994</v>
      </c>
      <c r="H181" s="2">
        <f t="shared" si="1"/>
        <v>0.23999999999978172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4539</v>
      </c>
      <c r="D182" s="1">
        <f>'PR-RAS'!E186</f>
        <v>6554.94</v>
      </c>
      <c r="E182" s="1">
        <v>0</v>
      </c>
      <c r="F182" s="1">
        <v>0</v>
      </c>
      <c r="G182" s="2">
        <f t="shared" si="0"/>
        <v>3194.4472799999994</v>
      </c>
      <c r="H182" s="2">
        <f t="shared" si="1"/>
        <v>6.0000000000400178E-2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29596</v>
      </c>
      <c r="D184" s="1">
        <f>'PR-RAS'!E188</f>
        <v>250851.51</v>
      </c>
      <c r="E184" s="1">
        <v>0</v>
      </c>
      <c r="F184" s="1">
        <v>0</v>
      </c>
      <c r="G184" s="2">
        <f t="shared" si="0"/>
        <v>97227.720660000006</v>
      </c>
      <c r="H184" s="2">
        <f t="shared" si="1"/>
        <v>0.48999999999068677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19524</v>
      </c>
      <c r="D186" s="1">
        <f>'PR-RAS'!E190</f>
        <v>19139.93</v>
      </c>
      <c r="E186" s="1">
        <v>0</v>
      </c>
      <c r="F186" s="1">
        <v>0</v>
      </c>
      <c r="G186" s="2">
        <f t="shared" si="0"/>
        <v>10693.714099999999</v>
      </c>
      <c r="H186" s="2">
        <f t="shared" si="1"/>
        <v>6.9999999999708962E-2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2112</v>
      </c>
      <c r="D187" s="1">
        <f>'PR-RAS'!E191</f>
        <v>690</v>
      </c>
      <c r="E187" s="1">
        <v>0</v>
      </c>
      <c r="F187" s="1">
        <v>0</v>
      </c>
      <c r="G187" s="2">
        <f t="shared" si="0"/>
        <v>649.51199999999994</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7960</v>
      </c>
      <c r="D188" s="1">
        <f>'PR-RAS'!E192</f>
        <v>3938.35</v>
      </c>
      <c r="E188" s="1">
        <v>0</v>
      </c>
      <c r="F188" s="1">
        <v>0</v>
      </c>
      <c r="G188" s="2">
        <f t="shared" si="0"/>
        <v>2961.4629</v>
      </c>
      <c r="H188" s="2">
        <f t="shared" si="1"/>
        <v>0.34999999999990905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227083.23</v>
      </c>
      <c r="E190" s="1">
        <v>0</v>
      </c>
      <c r="F190" s="1">
        <v>0</v>
      </c>
      <c r="G190" s="2">
        <f t="shared" si="0"/>
        <v>85837.460940000004</v>
      </c>
      <c r="H190" s="2">
        <f t="shared" si="1"/>
        <v>0.23000000001047738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5795</v>
      </c>
      <c r="D192" s="1">
        <f>'PR-RAS'!E196</f>
        <v>6752</v>
      </c>
      <c r="E192" s="1">
        <v>0</v>
      </c>
      <c r="F192" s="1">
        <v>0</v>
      </c>
      <c r="G192" s="2">
        <f t="shared" si="0"/>
        <v>3686.1089999999999</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5795</v>
      </c>
      <c r="D206" s="1">
        <f>'PR-RAS'!E210</f>
        <v>6752</v>
      </c>
      <c r="E206" s="1">
        <v>0</v>
      </c>
      <c r="F206" s="1">
        <v>0</v>
      </c>
      <c r="G206" s="2">
        <f t="shared" si="0"/>
        <v>3956.2949999999996</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5795</v>
      </c>
      <c r="D207" s="1">
        <f>'PR-RAS'!E211</f>
        <v>6752</v>
      </c>
      <c r="E207" s="1">
        <v>0</v>
      </c>
      <c r="F207" s="1">
        <v>0</v>
      </c>
      <c r="G207" s="2">
        <f t="shared" si="0"/>
        <v>3975.5939999999996</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8791242</v>
      </c>
      <c r="D285" s="1">
        <f>'PR-RAS'!E289</f>
        <v>11145945.949999999</v>
      </c>
      <c r="E285" s="1">
        <v>0</v>
      </c>
      <c r="F285" s="1">
        <v>0</v>
      </c>
      <c r="G285" s="2">
        <f t="shared" si="8"/>
        <v>8827610.0275999997</v>
      </c>
      <c r="H285" s="2">
        <f t="shared" si="9"/>
        <v>5.000000074505806E-2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469708</v>
      </c>
      <c r="D286" s="1">
        <f>'PR-RAS'!E290</f>
        <v>281493.55000000261</v>
      </c>
      <c r="E286" s="1">
        <v>0</v>
      </c>
      <c r="F286" s="1">
        <v>0</v>
      </c>
      <c r="G286" s="2">
        <f t="shared" si="8"/>
        <v>294318.10350000148</v>
      </c>
      <c r="H286" s="2">
        <f t="shared" si="9"/>
        <v>0.44999999739229679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223149</v>
      </c>
      <c r="D288" s="1">
        <f>'PR-RAS'!E292</f>
        <v>297708.15000000002</v>
      </c>
      <c r="E288" s="1">
        <v>0</v>
      </c>
      <c r="F288" s="1">
        <v>0</v>
      </c>
      <c r="G288" s="2">
        <f t="shared" si="8"/>
        <v>234928.24109999998</v>
      </c>
      <c r="H288" s="2">
        <f t="shared" si="9"/>
        <v>0.15000000002328306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395149</v>
      </c>
      <c r="D345" s="1">
        <f>'PR-RAS'!E350</f>
        <v>386328.97</v>
      </c>
      <c r="E345" s="1">
        <v>0</v>
      </c>
      <c r="F345" s="1">
        <v>0</v>
      </c>
      <c r="G345" s="2">
        <f t="shared" si="8"/>
        <v>401725.58735999995</v>
      </c>
      <c r="H345" s="2">
        <f t="shared" si="9"/>
        <v>3.0000000027939677E-2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330235</v>
      </c>
      <c r="D358" s="1">
        <f>'PR-RAS'!E363</f>
        <v>238568.51</v>
      </c>
      <c r="E358" s="1">
        <v>0</v>
      </c>
      <c r="F358" s="1">
        <v>0</v>
      </c>
      <c r="G358" s="2">
        <f t="shared" si="8"/>
        <v>288231.81114000001</v>
      </c>
      <c r="H358" s="2">
        <f t="shared" si="9"/>
        <v>0.48999999999068677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107304</v>
      </c>
      <c r="D364" s="1">
        <f>'PR-RAS'!E369</f>
        <v>36665.64</v>
      </c>
      <c r="E364" s="1">
        <v>0</v>
      </c>
      <c r="F364" s="1">
        <v>0</v>
      </c>
      <c r="G364" s="2">
        <f t="shared" si="8"/>
        <v>65570.606639999998</v>
      </c>
      <c r="H364" s="2">
        <f t="shared" si="9"/>
        <v>0.36000000000058208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107304</v>
      </c>
      <c r="D365" s="1">
        <f>'PR-RAS'!E370</f>
        <v>36665.64</v>
      </c>
      <c r="E365" s="1">
        <v>0</v>
      </c>
      <c r="F365" s="1">
        <v>0</v>
      </c>
      <c r="G365" s="2">
        <f t="shared" si="8"/>
        <v>65751.24192</v>
      </c>
      <c r="H365" s="2">
        <f t="shared" si="9"/>
        <v>0.36000000000058208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222931</v>
      </c>
      <c r="D378" s="1">
        <f>'PR-RAS'!E383</f>
        <v>201902.87</v>
      </c>
      <c r="E378" s="1">
        <v>0</v>
      </c>
      <c r="F378" s="1">
        <v>0</v>
      </c>
      <c r="G378" s="2">
        <f t="shared" si="8"/>
        <v>236279.75098000001</v>
      </c>
      <c r="H378" s="2">
        <f t="shared" si="9"/>
        <v>0.13000000000465661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222931</v>
      </c>
      <c r="D379" s="1">
        <f>'PR-RAS'!E384</f>
        <v>201902.87</v>
      </c>
      <c r="E379" s="1">
        <v>0</v>
      </c>
      <c r="F379" s="1">
        <v>0</v>
      </c>
      <c r="G379" s="2">
        <f t="shared" si="8"/>
        <v>236906.48772</v>
      </c>
      <c r="H379" s="2">
        <f t="shared" si="9"/>
        <v>0.13000000000465661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64914</v>
      </c>
      <c r="D397" s="1">
        <f>'PR-RAS'!E402</f>
        <v>147760.46</v>
      </c>
      <c r="E397" s="1">
        <v>0</v>
      </c>
      <c r="F397" s="1">
        <v>0</v>
      </c>
      <c r="G397" s="2">
        <f t="shared" si="8"/>
        <v>142732.22831999999</v>
      </c>
      <c r="H397" s="2">
        <f t="shared" si="9"/>
        <v>0.45999999999185093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64914</v>
      </c>
      <c r="D398" s="1">
        <f>'PR-RAS'!E403</f>
        <v>147760.46</v>
      </c>
      <c r="E398" s="1">
        <v>0</v>
      </c>
      <c r="F398" s="1">
        <v>0</v>
      </c>
      <c r="G398" s="2">
        <f t="shared" si="8"/>
        <v>143092.66323999999</v>
      </c>
      <c r="H398" s="2">
        <f t="shared" si="9"/>
        <v>0.45999999999185093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395149</v>
      </c>
      <c r="D403" s="1">
        <f>'PR-RAS'!E408</f>
        <v>386328.97</v>
      </c>
      <c r="E403" s="1">
        <v>0</v>
      </c>
      <c r="F403" s="1">
        <v>0</v>
      </c>
      <c r="G403" s="2">
        <f t="shared" si="8"/>
        <v>469458.38988000003</v>
      </c>
      <c r="H403" s="2">
        <f t="shared" si="9"/>
        <v>3.0000000027939677E-2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9260950</v>
      </c>
      <c r="D407" s="1">
        <f>'PR-RAS'!E412</f>
        <v>11427439.500000002</v>
      </c>
      <c r="E407" s="1">
        <v>0</v>
      </c>
      <c r="F407" s="1">
        <v>0</v>
      </c>
      <c r="G407" s="2">
        <f t="shared" si="8"/>
        <v>13039026.574000003</v>
      </c>
      <c r="H407" s="2">
        <f t="shared" si="9"/>
        <v>0.49999999813735485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9186391</v>
      </c>
      <c r="D408" s="1">
        <f>'PR-RAS'!E413</f>
        <v>11532274.92</v>
      </c>
      <c r="E408" s="1">
        <v>0</v>
      </c>
      <c r="F408" s="1">
        <v>0</v>
      </c>
      <c r="G408" s="2">
        <f t="shared" si="8"/>
        <v>13126132.921879999</v>
      </c>
      <c r="H408" s="2">
        <f t="shared" si="9"/>
        <v>8.0000000074505806E-2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74559</v>
      </c>
      <c r="D409" s="1">
        <f>'PR-RAS'!E414</f>
        <v>0</v>
      </c>
      <c r="E409" s="1">
        <v>0</v>
      </c>
      <c r="F409" s="1">
        <v>0</v>
      </c>
      <c r="G409" s="2">
        <f t="shared" si="8"/>
        <v>30420.071999999996</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104835.41999999806</v>
      </c>
      <c r="E410" s="1">
        <v>0</v>
      </c>
      <c r="F410" s="1">
        <v>0</v>
      </c>
      <c r="G410" s="2">
        <f t="shared" si="8"/>
        <v>85755.373559998407</v>
      </c>
      <c r="H410" s="2">
        <f t="shared" si="9"/>
        <v>0.41999999806284904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223149</v>
      </c>
      <c r="D411" s="1">
        <f>'PR-RAS'!E416</f>
        <v>297708.15000000002</v>
      </c>
      <c r="E411" s="1">
        <v>0</v>
      </c>
      <c r="F411" s="1">
        <v>0</v>
      </c>
      <c r="G411" s="2">
        <f t="shared" si="8"/>
        <v>335611.77299999999</v>
      </c>
      <c r="H411" s="2">
        <f t="shared" si="9"/>
        <v>0.15000000002328306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9260950</v>
      </c>
      <c r="D633" s="1">
        <f>'PR-RAS'!E639</f>
        <v>11427439.500000002</v>
      </c>
      <c r="E633" s="1">
        <v>0</v>
      </c>
      <c r="F633" s="1">
        <v>0</v>
      </c>
      <c r="G633" s="2">
        <f t="shared" si="10"/>
        <v>20297203.928000003</v>
      </c>
      <c r="H633" s="2">
        <f t="shared" si="11"/>
        <v>0.49999999813735485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9186391</v>
      </c>
      <c r="D634" s="1">
        <f>'PR-RAS'!E640</f>
        <v>11532274.92</v>
      </c>
      <c r="E634" s="1">
        <v>0</v>
      </c>
      <c r="F634" s="1">
        <v>0</v>
      </c>
      <c r="G634" s="2">
        <f t="shared" si="10"/>
        <v>20414845.551720001</v>
      </c>
      <c r="H634" s="2">
        <f t="shared" si="11"/>
        <v>8.0000000074505806E-2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74559</v>
      </c>
      <c r="D635" s="1">
        <f>'PR-RAS'!E641</f>
        <v>0</v>
      </c>
      <c r="E635" s="1">
        <v>0</v>
      </c>
      <c r="F635" s="1">
        <v>0</v>
      </c>
      <c r="G635" s="2">
        <f t="shared" si="10"/>
        <v>47270.406000000003</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104835.41999999806</v>
      </c>
      <c r="E636" s="1">
        <v>0</v>
      </c>
      <c r="F636" s="1">
        <v>0</v>
      </c>
      <c r="G636" s="2">
        <f t="shared" si="10"/>
        <v>133140.98339999755</v>
      </c>
      <c r="H636" s="2">
        <f t="shared" si="11"/>
        <v>0.41999999806284904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223149</v>
      </c>
      <c r="D637" s="1">
        <f>'PR-RAS'!E643</f>
        <v>297708.15000000002</v>
      </c>
      <c r="E637" s="1">
        <v>0</v>
      </c>
      <c r="F637" s="1">
        <v>0</v>
      </c>
      <c r="G637" s="2">
        <f t="shared" si="10"/>
        <v>520607.53080000007</v>
      </c>
      <c r="H637" s="2">
        <f t="shared" si="11"/>
        <v>0.15000000002328306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297708</v>
      </c>
      <c r="D639" s="1">
        <f>'PR-RAS'!E645</f>
        <v>192872.73000000196</v>
      </c>
      <c r="E639" s="1">
        <v>0</v>
      </c>
      <c r="F639" s="1">
        <v>0</v>
      </c>
      <c r="G639" s="2">
        <f t="shared" si="10"/>
        <v>436043.30748000252</v>
      </c>
      <c r="H639" s="2">
        <f t="shared" si="11"/>
        <v>0.26999999803956598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223149</v>
      </c>
      <c r="D642" s="1">
        <f>'PR-RAS'!E649</f>
        <v>297708.15000000002</v>
      </c>
      <c r="E642" s="1">
        <v>0</v>
      </c>
      <c r="F642" s="1">
        <v>0</v>
      </c>
      <c r="G642" s="2">
        <f t="shared" si="10"/>
        <v>524700.35730000003</v>
      </c>
      <c r="H642" s="2">
        <f t="shared" si="11"/>
        <v>0.15000000002328306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9260950</v>
      </c>
      <c r="D643" s="1">
        <f>'PR-RAS'!E650</f>
        <v>11427439.5</v>
      </c>
      <c r="E643" s="1">
        <v>0</v>
      </c>
      <c r="F643" s="1">
        <v>0</v>
      </c>
      <c r="G643" s="2">
        <f t="shared" si="10"/>
        <v>20618362.218000002</v>
      </c>
      <c r="H643" s="2">
        <f t="shared" si="11"/>
        <v>0.5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9186391</v>
      </c>
      <c r="D644" s="1">
        <f>'PR-RAS'!E651</f>
        <v>11532274.92</v>
      </c>
      <c r="E644" s="1">
        <v>0</v>
      </c>
      <c r="F644" s="1">
        <v>0</v>
      </c>
      <c r="G644" s="2">
        <f t="shared" si="10"/>
        <v>20737354.96012</v>
      </c>
      <c r="H644" s="2">
        <f t="shared" si="11"/>
        <v>8.0000000074505806E-2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297708</v>
      </c>
      <c r="D645" s="1">
        <f>'PR-RAS'!E652</f>
        <v>192872.73000000045</v>
      </c>
      <c r="E645" s="1">
        <v>0</v>
      </c>
      <c r="F645" s="1">
        <v>0</v>
      </c>
      <c r="G645" s="2">
        <f t="shared" si="10"/>
        <v>440144.0282400006</v>
      </c>
      <c r="H645" s="2">
        <f t="shared" si="11"/>
        <v>0.26999999955296516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74</v>
      </c>
      <c r="D647" s="1">
        <f>'PR-RAS'!E654</f>
        <v>71</v>
      </c>
      <c r="E647" s="1">
        <v>0</v>
      </c>
      <c r="F647" s="1">
        <v>0</v>
      </c>
      <c r="G647" s="2">
        <f t="shared" si="10"/>
        <v>139.536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60</v>
      </c>
      <c r="D649" s="1">
        <f>'PR-RAS'!E656</f>
        <v>58</v>
      </c>
      <c r="E649" s="1">
        <v>0</v>
      </c>
      <c r="F649" s="1">
        <v>0</v>
      </c>
      <c r="G649" s="2">
        <f t="shared" si="10"/>
        <v>114.048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7011964</v>
      </c>
      <c r="D668" s="1">
        <f>'PR-RAS'!E675</f>
        <v>8977599.6300000008</v>
      </c>
      <c r="E668" s="1">
        <v>0</v>
      </c>
      <c r="F668" s="1">
        <v>0</v>
      </c>
      <c r="G668" s="2">
        <f t="shared" si="10"/>
        <v>16653097.894420002</v>
      </c>
      <c r="H668" s="2">
        <f t="shared" si="11"/>
        <v>0.36999999918043613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88009</v>
      </c>
      <c r="D689" s="1">
        <f>'PR-RAS'!E696</f>
        <v>0</v>
      </c>
      <c r="E689" s="1">
        <v>0</v>
      </c>
      <c r="F689" s="1">
        <v>0</v>
      </c>
      <c r="G689" s="2">
        <f t="shared" si="10"/>
        <v>60550.191999999995</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32365</v>
      </c>
      <c r="D713" s="1">
        <f>'PR-RAS'!E720</f>
        <v>27095.17</v>
      </c>
      <c r="E713" s="1">
        <v>0</v>
      </c>
      <c r="F713" s="1">
        <v>0</v>
      </c>
      <c r="G713" s="2">
        <f t="shared" si="10"/>
        <v>61627.402079999993</v>
      </c>
      <c r="H713" s="2">
        <f t="shared" si="11"/>
        <v>0.16999999999825377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19524</v>
      </c>
      <c r="D719" s="1">
        <f>'PR-RAS'!E726</f>
        <v>19139.93</v>
      </c>
      <c r="E719" s="1">
        <v>0</v>
      </c>
      <c r="F719" s="1">
        <v>0</v>
      </c>
      <c r="G719" s="2">
        <f t="shared" si="10"/>
        <v>41503.171479999997</v>
      </c>
      <c r="H719" s="2">
        <f t="shared" si="11"/>
        <v>6.9999999999708962E-2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15767785</v>
      </c>
      <c r="D984" s="6">
        <f>BILANCA!E6</f>
        <v>15730748.140000001</v>
      </c>
      <c r="E984" s="6">
        <v>0</v>
      </c>
      <c r="F984" s="6">
        <v>0</v>
      </c>
      <c r="G984" s="7">
        <f t="shared" ref="G984:G1241" si="22">B984/1000*C984+B984/500*D984</f>
        <v>47229.281280000003</v>
      </c>
      <c r="H984" s="7">
        <f t="shared" si="19"/>
        <v>0.14000000059604645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15470077</v>
      </c>
      <c r="D985" s="1">
        <f>BILANCA!E7</f>
        <v>15537875.41</v>
      </c>
      <c r="E985" s="1">
        <v>0</v>
      </c>
      <c r="F985" s="1">
        <v>0</v>
      </c>
      <c r="G985" s="2">
        <f t="shared" si="22"/>
        <v>93091.655640000012</v>
      </c>
      <c r="H985" s="2">
        <f t="shared" si="19"/>
        <v>0.41000000014901161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6511873</v>
      </c>
      <c r="D986" s="1">
        <f>BILANCA!E8</f>
        <v>6511873</v>
      </c>
      <c r="E986" s="1">
        <v>0</v>
      </c>
      <c r="F986" s="1">
        <v>0</v>
      </c>
      <c r="G986" s="2">
        <f t="shared" si="22"/>
        <v>58606.856999999996</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6511873</v>
      </c>
      <c r="D987" s="1">
        <f>BILANCA!E9</f>
        <v>6511873</v>
      </c>
      <c r="E987" s="1">
        <v>0</v>
      </c>
      <c r="F987" s="1">
        <v>0</v>
      </c>
      <c r="G987" s="2">
        <f t="shared" si="22"/>
        <v>78142.47600000001</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8958204</v>
      </c>
      <c r="D990" s="1">
        <f>BILANCA!E12</f>
        <v>9026002.4100000001</v>
      </c>
      <c r="E990" s="1">
        <v>0</v>
      </c>
      <c r="F990" s="1">
        <v>0</v>
      </c>
      <c r="G990" s="2">
        <f t="shared" si="22"/>
        <v>189071.46174</v>
      </c>
      <c r="H990" s="2">
        <f t="shared" si="19"/>
        <v>0.41000000014901161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7433141</v>
      </c>
      <c r="D991" s="1">
        <f>BILANCA!E13</f>
        <v>7433141</v>
      </c>
      <c r="E991" s="1">
        <v>0</v>
      </c>
      <c r="F991" s="1">
        <v>0</v>
      </c>
      <c r="G991" s="2">
        <f t="shared" si="22"/>
        <v>178395.38400000002</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14320375</v>
      </c>
      <c r="D993" s="1">
        <f>BILANCA!E15</f>
        <v>14320375</v>
      </c>
      <c r="E993" s="1">
        <v>0</v>
      </c>
      <c r="F993" s="1">
        <v>0</v>
      </c>
      <c r="G993" s="2">
        <f t="shared" si="22"/>
        <v>429611.25</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6887234</v>
      </c>
      <c r="D996" s="1">
        <f>BILANCA!E18</f>
        <v>6887234</v>
      </c>
      <c r="E996" s="1">
        <v>0</v>
      </c>
      <c r="F996" s="1">
        <v>0</v>
      </c>
      <c r="G996" s="2">
        <f t="shared" si="22"/>
        <v>268602.12599999999</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738133</v>
      </c>
      <c r="D997" s="1">
        <f>BILANCA!E19</f>
        <v>780931.40999999992</v>
      </c>
      <c r="E997" s="1">
        <v>0</v>
      </c>
      <c r="F997" s="1">
        <v>0</v>
      </c>
      <c r="G997" s="2">
        <f t="shared" si="22"/>
        <v>32199.941479999998</v>
      </c>
      <c r="H997" s="2">
        <f t="shared" si="19"/>
        <v>0.40999999991618097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2749701</v>
      </c>
      <c r="D998" s="1">
        <f>BILANCA!E20</f>
        <v>2785366.34</v>
      </c>
      <c r="E998" s="1">
        <v>0</v>
      </c>
      <c r="F998" s="1">
        <v>0</v>
      </c>
      <c r="G998" s="2">
        <f t="shared" si="22"/>
        <v>124806.50519999999</v>
      </c>
      <c r="H998" s="2">
        <f t="shared" si="19"/>
        <v>0.33999999985098839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2011568</v>
      </c>
      <c r="D1006" s="1">
        <f>BILANCA!E28</f>
        <v>2004434.93</v>
      </c>
      <c r="E1006" s="1">
        <v>0</v>
      </c>
      <c r="F1006" s="1">
        <v>0</v>
      </c>
      <c r="G1006" s="2">
        <f t="shared" si="22"/>
        <v>138470.07078000001</v>
      </c>
      <c r="H1006" s="2">
        <f t="shared" si="19"/>
        <v>7.000000006519258E-2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786930</v>
      </c>
      <c r="D1013" s="1">
        <f>BILANCA!E35</f>
        <v>811930</v>
      </c>
      <c r="E1013" s="1">
        <v>0</v>
      </c>
      <c r="F1013" s="1">
        <v>0</v>
      </c>
      <c r="G1013" s="2">
        <f t="shared" si="22"/>
        <v>72323.7</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725722</v>
      </c>
      <c r="D1014" s="1">
        <f>BILANCA!E36</f>
        <v>750722</v>
      </c>
      <c r="E1014" s="1">
        <v>0</v>
      </c>
      <c r="F1014" s="1">
        <v>0</v>
      </c>
      <c r="G1014" s="2">
        <f t="shared" si="22"/>
        <v>69042.146000000008</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61208</v>
      </c>
      <c r="D1016" s="1">
        <f>BILANCA!E38</f>
        <v>61208</v>
      </c>
      <c r="E1016" s="1">
        <v>0</v>
      </c>
      <c r="F1016" s="1">
        <v>0</v>
      </c>
      <c r="G1016" s="2">
        <f t="shared" si="22"/>
        <v>6059.5920000000006</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297708</v>
      </c>
      <c r="D1046" s="1">
        <f>BILANCA!E68</f>
        <v>192872.73</v>
      </c>
      <c r="E1046" s="1">
        <v>0</v>
      </c>
      <c r="F1046" s="1">
        <v>0</v>
      </c>
      <c r="G1046" s="2">
        <f t="shared" si="22"/>
        <v>43057.56798</v>
      </c>
      <c r="H1046" s="2">
        <f t="shared" si="19"/>
        <v>0.26999999998952262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297708</v>
      </c>
      <c r="D1047" s="1">
        <f>BILANCA!E69</f>
        <v>192872.73</v>
      </c>
      <c r="E1047" s="1">
        <v>0</v>
      </c>
      <c r="F1047" s="1">
        <v>0</v>
      </c>
      <c r="G1047" s="2">
        <f t="shared" si="22"/>
        <v>43741.021440000004</v>
      </c>
      <c r="H1047" s="2">
        <f t="shared" si="19"/>
        <v>0.26999999998952262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297708</v>
      </c>
      <c r="D1048" s="1">
        <f>BILANCA!E70</f>
        <v>192872.73</v>
      </c>
      <c r="E1048" s="1">
        <v>0</v>
      </c>
      <c r="F1048" s="1">
        <v>0</v>
      </c>
      <c r="G1048" s="2">
        <f t="shared" si="22"/>
        <v>44424.474900000001</v>
      </c>
      <c r="H1048" s="2">
        <f t="shared" si="19"/>
        <v>0.26999999998952262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297708</v>
      </c>
      <c r="D1049" s="1">
        <f>BILANCA!E71</f>
        <v>192872.73</v>
      </c>
      <c r="E1049" s="1">
        <v>0</v>
      </c>
      <c r="F1049" s="1">
        <v>0</v>
      </c>
      <c r="G1049" s="2">
        <f t="shared" si="22"/>
        <v>45107.928360000005</v>
      </c>
      <c r="H1049" s="2">
        <f t="shared" si="19"/>
        <v>0.26999999998952262</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15767785</v>
      </c>
      <c r="D1152" s="1">
        <f>BILANCA!E175</f>
        <v>15730748.140000001</v>
      </c>
      <c r="E1152" s="1">
        <v>0</v>
      </c>
      <c r="F1152" s="1">
        <v>0</v>
      </c>
      <c r="G1152" s="2">
        <f t="shared" si="22"/>
        <v>7981748.5363200009</v>
      </c>
      <c r="H1152" s="2">
        <f t="shared" si="23"/>
        <v>0.14000000059604645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797624</v>
      </c>
      <c r="D1153" s="1">
        <f>BILANCA!E176</f>
        <v>0</v>
      </c>
      <c r="E1153" s="1">
        <v>0</v>
      </c>
      <c r="F1153" s="1">
        <v>0</v>
      </c>
      <c r="G1153" s="2">
        <f t="shared" si="22"/>
        <v>135596.08000000002</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797624</v>
      </c>
      <c r="D1154" s="1">
        <f>BILANCA!E177</f>
        <v>0</v>
      </c>
      <c r="E1154" s="1">
        <v>0</v>
      </c>
      <c r="F1154" s="1">
        <v>0</v>
      </c>
      <c r="G1154" s="2">
        <f t="shared" si="22"/>
        <v>136393.704</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797624</v>
      </c>
      <c r="D1155" s="1">
        <f>BILANCA!E178</f>
        <v>0</v>
      </c>
      <c r="E1155" s="1">
        <v>0</v>
      </c>
      <c r="F1155" s="1">
        <v>0</v>
      </c>
      <c r="G1155" s="2">
        <f t="shared" si="22"/>
        <v>137191.32799999998</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14970161</v>
      </c>
      <c r="D1214" s="1">
        <f>BILANCA!E237</f>
        <v>15730748.140000001</v>
      </c>
      <c r="E1214" s="1">
        <v>0</v>
      </c>
      <c r="F1214" s="1">
        <v>0</v>
      </c>
      <c r="G1214" s="2">
        <f t="shared" si="22"/>
        <v>10725712.83168</v>
      </c>
      <c r="H1214" s="2">
        <f t="shared" si="23"/>
        <v>0.14000000059604645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14672453</v>
      </c>
      <c r="D1215" s="1">
        <f>BILANCA!E238</f>
        <v>15537875.41</v>
      </c>
      <c r="E1215" s="1">
        <v>0</v>
      </c>
      <c r="F1215" s="1">
        <v>0</v>
      </c>
      <c r="G1215" s="2">
        <f t="shared" si="22"/>
        <v>10613583.28624</v>
      </c>
      <c r="H1215" s="2">
        <f t="shared" si="23"/>
        <v>0.41000000014901161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15470077</v>
      </c>
      <c r="D1216" s="1">
        <f>BILANCA!E239</f>
        <v>15537875.41</v>
      </c>
      <c r="E1216" s="1">
        <v>0</v>
      </c>
      <c r="F1216" s="1">
        <v>0</v>
      </c>
      <c r="G1216" s="2">
        <f t="shared" si="22"/>
        <v>10845177.882060001</v>
      </c>
      <c r="H1216" s="2">
        <f t="shared" si="23"/>
        <v>0.41000000014901161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15470077</v>
      </c>
      <c r="D1217" s="1">
        <f>BILANCA!E240</f>
        <v>15537875.41</v>
      </c>
      <c r="E1217" s="1">
        <v>0</v>
      </c>
      <c r="F1217" s="1">
        <v>0</v>
      </c>
      <c r="G1217" s="2">
        <f t="shared" si="22"/>
        <v>10891723.709880002</v>
      </c>
      <c r="H1217" s="2">
        <f t="shared" si="23"/>
        <v>0.41000000014901161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797624</v>
      </c>
      <c r="D1219" s="1">
        <f>BILANCA!E242</f>
        <v>0</v>
      </c>
      <c r="E1219" s="1">
        <v>0</v>
      </c>
      <c r="F1219" s="1">
        <v>0</v>
      </c>
      <c r="G1219" s="2">
        <f t="shared" si="22"/>
        <v>188239.264</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797624</v>
      </c>
      <c r="D1220" s="1">
        <f>BILANCA!E243</f>
        <v>0</v>
      </c>
      <c r="E1220" s="1">
        <v>0</v>
      </c>
      <c r="F1220" s="1">
        <v>0</v>
      </c>
      <c r="G1220" s="2">
        <f t="shared" si="22"/>
        <v>189036.88799999998</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297708</v>
      </c>
      <c r="D1222" s="1">
        <f>BILANCA!E245</f>
        <v>192872.73</v>
      </c>
      <c r="E1222" s="1">
        <v>0</v>
      </c>
      <c r="F1222" s="1">
        <v>0</v>
      </c>
      <c r="G1222" s="2">
        <f t="shared" si="22"/>
        <v>163345.37693999999</v>
      </c>
      <c r="H1222" s="2">
        <f t="shared" si="23"/>
        <v>0.26999999998952262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297708</v>
      </c>
      <c r="D1223" s="1">
        <f>BILANCA!E246</f>
        <v>192872.73</v>
      </c>
      <c r="E1223" s="1">
        <v>0</v>
      </c>
      <c r="F1223" s="1">
        <v>0</v>
      </c>
      <c r="G1223" s="2">
        <f t="shared" si="22"/>
        <v>164028.83040000001</v>
      </c>
      <c r="H1223" s="2">
        <f t="shared" si="23"/>
        <v>0.26999999998952262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297708</v>
      </c>
      <c r="D1224" s="1">
        <f>BILANCA!E247</f>
        <v>192872.73</v>
      </c>
      <c r="E1224" s="1">
        <v>0</v>
      </c>
      <c r="F1224" s="1">
        <v>0</v>
      </c>
      <c r="G1224" s="2">
        <f t="shared" si="22"/>
        <v>164712.28386</v>
      </c>
      <c r="H1224" s="2">
        <f t="shared" si="23"/>
        <v>0.26999999998952262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797624</v>
      </c>
      <c r="D1264" s="1">
        <f>BILANCA!E288</f>
        <v>0</v>
      </c>
      <c r="E1264" s="1">
        <v>0</v>
      </c>
      <c r="F1264" s="1">
        <v>0</v>
      </c>
      <c r="G1264" s="2">
        <f t="shared" si="24"/>
        <v>224132.34400000001</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9186391</v>
      </c>
      <c r="D1408" s="1">
        <f>'RAS-funkcijski'!E114</f>
        <v>11532274.92</v>
      </c>
      <c r="E1408" s="1">
        <v>0</v>
      </c>
      <c r="F1408" s="1">
        <v>0</v>
      </c>
      <c r="G1408" s="2">
        <f t="shared" si="24"/>
        <v>3547603.4923999999</v>
      </c>
      <c r="H1408" s="2">
        <f t="shared" si="27"/>
        <v>8.0000000074505806E-2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9186391</v>
      </c>
      <c r="D1409" s="1">
        <f>'RAS-funkcijski'!E115</f>
        <v>11532274.92</v>
      </c>
      <c r="E1409" s="1">
        <v>0</v>
      </c>
      <c r="F1409" s="1">
        <v>0</v>
      </c>
      <c r="G1409" s="2">
        <f t="shared" si="24"/>
        <v>3579854.4332400002</v>
      </c>
      <c r="H1409" s="2">
        <f t="shared" si="27"/>
        <v>8.0000000074505806E-2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9186391</v>
      </c>
      <c r="D1411" s="1">
        <f>'RAS-funkcijski'!E117</f>
        <v>11532274.92</v>
      </c>
      <c r="E1411" s="1">
        <v>0</v>
      </c>
      <c r="F1411" s="1">
        <v>0</v>
      </c>
      <c r="G1411" s="2">
        <f t="shared" si="24"/>
        <v>3644356.3149200003</v>
      </c>
      <c r="H1411" s="2">
        <f t="shared" si="27"/>
        <v>8.0000000074505806E-2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9186391</v>
      </c>
      <c r="D1435" s="13">
        <f>'RAS-funkcijski'!E141</f>
        <v>11532274.92</v>
      </c>
      <c r="E1435" s="13">
        <v>0</v>
      </c>
      <c r="F1435" s="13">
        <v>0</v>
      </c>
      <c r="G1435" s="14">
        <f t="shared" si="24"/>
        <v>4418378.8950800002</v>
      </c>
      <c r="H1435" s="14">
        <f t="shared" si="27"/>
        <v>8.0000000074505806E-2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797624</v>
      </c>
      <c r="D1480" s="6"/>
      <c r="E1480" s="6">
        <v>0</v>
      </c>
      <c r="F1480" s="6">
        <v>0</v>
      </c>
      <c r="G1480" s="7">
        <f t="shared" ref="G1480:G1580" si="34">B1480/1000*C1480</f>
        <v>797.62400000000002</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797624</v>
      </c>
      <c r="D1499" s="1">
        <v>0</v>
      </c>
      <c r="E1499" s="1">
        <v>0</v>
      </c>
      <c r="F1499" s="1">
        <v>0</v>
      </c>
      <c r="G1499" s="2">
        <f t="shared" si="34"/>
        <v>15952.48</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797624</v>
      </c>
      <c r="D1501" s="1">
        <v>0</v>
      </c>
      <c r="E1501" s="1">
        <v>0</v>
      </c>
      <c r="F1501" s="1">
        <v>0</v>
      </c>
      <c r="G1501" s="2">
        <f t="shared" si="34"/>
        <v>17547.727999999999</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797624</v>
      </c>
      <c r="D1502" s="1">
        <v>0</v>
      </c>
      <c r="E1502" s="1">
        <v>0</v>
      </c>
      <c r="F1502" s="1">
        <v>0</v>
      </c>
      <c r="G1502" s="2">
        <f t="shared" si="34"/>
        <v>18345.351999999999</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12307</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23"/>
      <c r="F8" s="314" t="s">
        <v>32</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33</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23"/>
      <c r="F10" s="314" t="s">
        <v>36</v>
      </c>
      <c r="G10" s="315"/>
      <c r="H10" s="26" t="str">
        <f t="array" ref="H10">IF(OR(SUMPRODUCT(--('P-VRIO'!D8:E21&lt;&gt;""))&lt;&gt;0,SUMPRODUCT(--('P-VRIO'!D24:E29&lt;&gt;""))&lt;&gt;0,SUMPRODUCT(--('P-VRIO'!D31:E37&lt;&gt;""))&lt;&gt;0,SUMPRODUCT(--('P-VRIO'!D40:E43&lt;&gt;""))&lt;&gt;0,SUMPRODUCT(--('P-VRIO'!D45:E48&lt;&gt;""))&lt;&gt;0),"DA","NE")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37</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32" t="s">
        <v>41</v>
      </c>
      <c r="C15" s="333"/>
      <c r="D15" s="333"/>
      <c r="E15" s="333"/>
      <c r="F15" s="334"/>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9260950</v>
      </c>
      <c r="I16" s="172">
        <f>'PR-RAS'!E6</f>
        <v>11427439.500000002</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8791242</v>
      </c>
      <c r="I17" s="172">
        <f>'PR-RAS'!E151</f>
        <v>11145945.949999999</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297708</v>
      </c>
      <c r="I18" s="172">
        <f>'PR-RAS'!E645</f>
        <v>192872.73000000196</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32</v>
      </c>
      <c r="B20" s="335" t="str">
        <f>BILANCA!B7</f>
        <v>Nefinancijska imovina (šifre 01+02+03+04+05+06)</v>
      </c>
      <c r="C20" s="336"/>
      <c r="D20" s="336"/>
      <c r="E20" s="336"/>
      <c r="F20" s="337"/>
      <c r="G20" s="159" t="str">
        <f>BILANCA!C7</f>
        <v>B002</v>
      </c>
      <c r="H20" s="174">
        <f>BILANCA!D7</f>
        <v>15470077</v>
      </c>
      <c r="I20" s="175">
        <f>BILANCA!E7</f>
        <v>15537875.41</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297708</v>
      </c>
      <c r="I21" s="177">
        <f>BILANCA!E68</f>
        <v>192872.73</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797624</v>
      </c>
      <c r="I22" s="177">
        <f>BILANCA!E176</f>
        <v>0</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14970161</v>
      </c>
      <c r="I23" s="179">
        <f>BILANCA!E237</f>
        <v>15730748.140000001</v>
      </c>
      <c r="J23" s="4"/>
      <c r="K23" s="4"/>
      <c r="L23" s="4"/>
      <c r="M23" s="4"/>
      <c r="N23" s="4"/>
      <c r="O23" s="4"/>
      <c r="P23" s="4"/>
      <c r="Q23" s="4"/>
      <c r="R23" s="4"/>
      <c r="S23" s="4"/>
      <c r="T23" s="4"/>
      <c r="U23" s="4"/>
      <c r="V23" s="4"/>
      <c r="W23" s="4"/>
      <c r="X23" s="4"/>
    </row>
    <row r="24" spans="1:24" ht="12.75" customHeight="1" x14ac:dyDescent="0.2">
      <c r="A24" s="329" t="s">
        <v>45</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9186391</v>
      </c>
      <c r="I27" s="177">
        <f>'RAS-funkcijski'!E114</f>
        <v>11532274.92</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9186391</v>
      </c>
      <c r="I28" s="181">
        <f>'RAS-funkcijski'!E141</f>
        <v>11532274.92</v>
      </c>
      <c r="J28" s="4"/>
      <c r="K28" s="4"/>
      <c r="L28" s="4"/>
      <c r="M28" s="4"/>
      <c r="N28" s="4"/>
      <c r="O28" s="4"/>
      <c r="P28" s="4"/>
      <c r="Q28" s="4"/>
      <c r="R28" s="4"/>
      <c r="S28" s="4"/>
      <c r="T28" s="4"/>
      <c r="U28" s="4"/>
      <c r="V28" s="4"/>
      <c r="W28" s="4"/>
      <c r="X28" s="4"/>
    </row>
    <row r="29" spans="1:24" ht="12.75" customHeight="1" x14ac:dyDescent="0.2">
      <c r="A29" s="329" t="s">
        <v>36</v>
      </c>
      <c r="B29" s="345" t="str">
        <f>'P-VRIO'!B5</f>
        <v>Promjene u vrijednosti i obujmu imovine (šifre 91511+91512)</v>
      </c>
      <c r="C29" s="336"/>
      <c r="D29" s="336"/>
      <c r="E29" s="336"/>
      <c r="F29" s="337"/>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35" t="str">
        <f>OBVEZE!B5</f>
        <v>Stanje obveza 1. siječnja (=stanju obveza iz Izvještaja o obvezama na 31. prosinca prethodne godine)</v>
      </c>
      <c r="C33" s="336"/>
      <c r="D33" s="336"/>
      <c r="E33" s="336"/>
      <c r="F33" s="337"/>
      <c r="G33" s="159" t="str">
        <f>OBVEZE!C5</f>
        <v>V001</v>
      </c>
      <c r="H33" s="182" t="s">
        <v>46</v>
      </c>
      <c r="I33" s="183">
        <f>OBVEZE!D5</f>
        <v>797624</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46</v>
      </c>
      <c r="I34" s="177">
        <f>OBVEZE!D42</f>
        <v>0</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46</v>
      </c>
      <c r="I36" s="181">
        <f>OBVEZE!D101</f>
        <v>0</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47</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21" priority="1" operator="notEqual">
      <formula>"Nema"</formula>
    </cfRule>
  </conditionalFormatting>
  <conditionalFormatting sqref="H7:H11">
    <cfRule type="cellIs" dxfId="20"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topLeftCell="A631" zoomScaleNormal="100" workbookViewId="0">
      <selection activeCell="E649" sqref="E649"/>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9260950</v>
      </c>
      <c r="E6" s="53">
        <f>E7+E44+E50+E82+E106+E124+E133+E139</f>
        <v>11427439.500000002</v>
      </c>
      <c r="F6" s="54">
        <f t="shared" ref="F6:F131" si="0">IF(D6&lt;&gt;0,IF(E6/D6&gt;=100,"&gt;&gt;100",E6/D6*100),"-")</f>
        <v>123.39381488940123</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7099973</v>
      </c>
      <c r="E50" s="53">
        <f>E51+E54+E59+E62+E65+E68+E71+E74+E77</f>
        <v>8977599.6300000008</v>
      </c>
      <c r="F50" s="54">
        <f t="shared" si="0"/>
        <v>126.44554606052729</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7011964</v>
      </c>
      <c r="E68" s="53">
        <f t="shared" si="15"/>
        <v>8977599.6300000008</v>
      </c>
      <c r="F68" s="54">
        <f t="shared" si="0"/>
        <v>128.03259728658048</v>
      </c>
    </row>
    <row r="69" spans="1:6" ht="12.75" customHeight="1" x14ac:dyDescent="0.2">
      <c r="A69" s="55" t="s">
        <v>181</v>
      </c>
      <c r="B69" s="87" t="s">
        <v>182</v>
      </c>
      <c r="C69" s="52" t="s">
        <v>181</v>
      </c>
      <c r="D69" s="244">
        <v>7011964</v>
      </c>
      <c r="E69" s="244">
        <v>8977599.6300000008</v>
      </c>
      <c r="F69" s="54">
        <f t="shared" si="0"/>
        <v>128.03259728658048</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88009</v>
      </c>
      <c r="E74" s="53">
        <f t="shared" si="17"/>
        <v>0</v>
      </c>
      <c r="F74" s="54">
        <f t="shared" si="0"/>
        <v>0</v>
      </c>
    </row>
    <row r="75" spans="1:6" ht="12.75" customHeight="1" x14ac:dyDescent="0.2">
      <c r="A75" s="55" t="s">
        <v>193</v>
      </c>
      <c r="B75" s="87" t="s">
        <v>194</v>
      </c>
      <c r="C75" s="52" t="s">
        <v>193</v>
      </c>
      <c r="D75" s="244">
        <v>88009</v>
      </c>
      <c r="E75" s="244">
        <v>0</v>
      </c>
      <c r="F75" s="54">
        <f t="shared" si="0"/>
        <v>0</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2</v>
      </c>
      <c r="E82" s="53">
        <f t="shared" si="19"/>
        <v>2.5</v>
      </c>
      <c r="F82" s="54">
        <f t="shared" si="0"/>
        <v>125</v>
      </c>
    </row>
    <row r="83" spans="1:6" ht="12.75" customHeight="1" x14ac:dyDescent="0.2">
      <c r="A83" s="55">
        <v>641</v>
      </c>
      <c r="B83" s="87" t="s">
        <v>209</v>
      </c>
      <c r="C83" s="52" t="s">
        <v>210</v>
      </c>
      <c r="D83" s="53">
        <f t="shared" ref="D83:E83" si="20">SUM(D84:D90)</f>
        <v>2</v>
      </c>
      <c r="E83" s="53">
        <f t="shared" si="20"/>
        <v>2.5</v>
      </c>
      <c r="F83" s="54">
        <f t="shared" si="0"/>
        <v>125</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2</v>
      </c>
      <c r="E85" s="244">
        <v>2.5</v>
      </c>
      <c r="F85" s="54">
        <f t="shared" si="0"/>
        <v>125</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464855</v>
      </c>
      <c r="E124" s="53">
        <f t="shared" si="27"/>
        <v>520084.66000000003</v>
      </c>
      <c r="F124" s="54">
        <f t="shared" si="0"/>
        <v>111.88105108044444</v>
      </c>
    </row>
    <row r="125" spans="1:6" ht="12.75" customHeight="1" x14ac:dyDescent="0.2">
      <c r="A125" s="55">
        <v>661</v>
      </c>
      <c r="B125" s="88" t="s">
        <v>293</v>
      </c>
      <c r="C125" s="52" t="s">
        <v>294</v>
      </c>
      <c r="D125" s="53">
        <f t="shared" ref="D125:E125" si="28">SUM(D126:D127)</f>
        <v>430679</v>
      </c>
      <c r="E125" s="53">
        <f t="shared" si="28"/>
        <v>512314.38</v>
      </c>
      <c r="F125" s="54">
        <f t="shared" si="0"/>
        <v>118.95504076121659</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430679</v>
      </c>
      <c r="E127" s="244">
        <v>512314.38</v>
      </c>
      <c r="F127" s="54">
        <f t="shared" si="0"/>
        <v>118.95504076121659</v>
      </c>
    </row>
    <row r="128" spans="1:6" ht="24" x14ac:dyDescent="0.2">
      <c r="A128" s="55">
        <v>663</v>
      </c>
      <c r="B128" s="233" t="s">
        <v>299</v>
      </c>
      <c r="C128" s="52" t="s">
        <v>300</v>
      </c>
      <c r="D128" s="53">
        <f t="shared" ref="D128:E128" si="29">SUM(D129:D132)</f>
        <v>34176</v>
      </c>
      <c r="E128" s="53">
        <f t="shared" si="29"/>
        <v>7770.28</v>
      </c>
      <c r="F128" s="54">
        <f t="shared" si="0"/>
        <v>22.736072097378276</v>
      </c>
    </row>
    <row r="129" spans="1:6" ht="12.75" customHeight="1" x14ac:dyDescent="0.2">
      <c r="A129" s="55">
        <v>6631</v>
      </c>
      <c r="B129" s="88" t="s">
        <v>301</v>
      </c>
      <c r="C129" s="52" t="s">
        <v>302</v>
      </c>
      <c r="D129" s="244">
        <v>34176</v>
      </c>
      <c r="E129" s="244">
        <v>7770.28</v>
      </c>
      <c r="F129" s="54">
        <f t="shared" si="0"/>
        <v>22.736072097378276</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1696120</v>
      </c>
      <c r="E133" s="53">
        <f t="shared" si="30"/>
        <v>1929752.7100000002</v>
      </c>
      <c r="F133" s="54">
        <f t="shared" ref="F133:F223" si="31">IF(D133&lt;&gt;0,IF(E133/D133&gt;=100,"&gt;&gt;100",E133/D133*100),"-")</f>
        <v>113.77453894771597</v>
      </c>
    </row>
    <row r="134" spans="1:6" ht="24" x14ac:dyDescent="0.2">
      <c r="A134" s="55">
        <v>671</v>
      </c>
      <c r="B134" s="234" t="s">
        <v>311</v>
      </c>
      <c r="C134" s="52" t="s">
        <v>312</v>
      </c>
      <c r="D134" s="53">
        <f t="shared" ref="D134:E134" si="32">SUM(D135:D137)</f>
        <v>1696120</v>
      </c>
      <c r="E134" s="53">
        <f t="shared" si="32"/>
        <v>1929752.7100000002</v>
      </c>
      <c r="F134" s="54">
        <f t="shared" si="31"/>
        <v>113.77453894771597</v>
      </c>
    </row>
    <row r="135" spans="1:6" ht="12.75" customHeight="1" x14ac:dyDescent="0.2">
      <c r="A135" s="55">
        <v>6711</v>
      </c>
      <c r="B135" s="87" t="s">
        <v>313</v>
      </c>
      <c r="C135" s="52" t="s">
        <v>314</v>
      </c>
      <c r="D135" s="244">
        <v>1696120</v>
      </c>
      <c r="E135" s="244">
        <v>1720326.61</v>
      </c>
      <c r="F135" s="54">
        <f t="shared" si="31"/>
        <v>101.42717555361649</v>
      </c>
    </row>
    <row r="136" spans="1:6" ht="24" x14ac:dyDescent="0.2">
      <c r="A136" s="55">
        <v>6712</v>
      </c>
      <c r="B136" s="234" t="s">
        <v>315</v>
      </c>
      <c r="C136" s="52" t="s">
        <v>316</v>
      </c>
      <c r="D136" s="244"/>
      <c r="E136" s="244">
        <v>209426.1</v>
      </c>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8791242</v>
      </c>
      <c r="E151" s="53">
        <f t="shared" si="35"/>
        <v>11145945.949999999</v>
      </c>
      <c r="F151" s="54">
        <f t="shared" si="31"/>
        <v>126.78465625221101</v>
      </c>
    </row>
    <row r="152" spans="1:6" ht="12.75" customHeight="1" x14ac:dyDescent="0.2">
      <c r="A152" s="55">
        <v>31</v>
      </c>
      <c r="B152" s="87" t="s">
        <v>346</v>
      </c>
      <c r="C152" s="52" t="s">
        <v>35</v>
      </c>
      <c r="D152" s="53">
        <f t="shared" ref="D152:E152" si="36">D153+D158+D159</f>
        <v>7405559</v>
      </c>
      <c r="E152" s="53">
        <f t="shared" si="36"/>
        <v>9187135.5199999996</v>
      </c>
      <c r="F152" s="54">
        <f t="shared" si="31"/>
        <v>124.05728615490065</v>
      </c>
    </row>
    <row r="153" spans="1:6" ht="12.75" customHeight="1" x14ac:dyDescent="0.2">
      <c r="A153" s="55">
        <v>311</v>
      </c>
      <c r="B153" s="87" t="s">
        <v>347</v>
      </c>
      <c r="C153" s="52" t="s">
        <v>348</v>
      </c>
      <c r="D153" s="53">
        <f t="shared" ref="D153:E153" si="37">SUM(D154:D157)</f>
        <v>6110207</v>
      </c>
      <c r="E153" s="53">
        <f t="shared" si="37"/>
        <v>7563710.2000000002</v>
      </c>
      <c r="F153" s="54">
        <f t="shared" si="31"/>
        <v>123.78811716198814</v>
      </c>
    </row>
    <row r="154" spans="1:6" ht="12.75" customHeight="1" x14ac:dyDescent="0.2">
      <c r="A154" s="55">
        <v>3111</v>
      </c>
      <c r="B154" s="87" t="s">
        <v>349</v>
      </c>
      <c r="C154" s="52" t="s">
        <v>350</v>
      </c>
      <c r="D154" s="244">
        <v>6110207</v>
      </c>
      <c r="E154" s="244">
        <v>7563710.2000000002</v>
      </c>
      <c r="F154" s="54">
        <f t="shared" si="31"/>
        <v>123.78811716198814</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288252</v>
      </c>
      <c r="E158" s="244">
        <v>375498.5</v>
      </c>
      <c r="F158" s="54">
        <f t="shared" si="31"/>
        <v>130.26743960145984</v>
      </c>
    </row>
    <row r="159" spans="1:6" ht="12.75" customHeight="1" x14ac:dyDescent="0.2">
      <c r="A159" s="55">
        <v>313</v>
      </c>
      <c r="B159" s="87" t="s">
        <v>359</v>
      </c>
      <c r="C159" s="52" t="s">
        <v>360</v>
      </c>
      <c r="D159" s="53">
        <f t="shared" ref="D159:E159" si="38">SUM(D160:D162)</f>
        <v>1007100</v>
      </c>
      <c r="E159" s="53">
        <f t="shared" si="38"/>
        <v>1247926.82</v>
      </c>
      <c r="F159" s="54">
        <f t="shared" si="31"/>
        <v>123.91290040710953</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1007100</v>
      </c>
      <c r="E161" s="244">
        <v>1247926.82</v>
      </c>
      <c r="F161" s="54">
        <f t="shared" si="31"/>
        <v>123.91290040710953</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1379888</v>
      </c>
      <c r="E163" s="53">
        <f t="shared" si="39"/>
        <v>1952058.43</v>
      </c>
      <c r="F163" s="54">
        <f t="shared" si="31"/>
        <v>141.46499063692127</v>
      </c>
    </row>
    <row r="164" spans="1:6" ht="12.75" customHeight="1" x14ac:dyDescent="0.2">
      <c r="A164" s="55">
        <v>321</v>
      </c>
      <c r="B164" s="87" t="s">
        <v>368</v>
      </c>
      <c r="C164" s="52" t="s">
        <v>369</v>
      </c>
      <c r="D164" s="53">
        <f t="shared" ref="D164:E164" si="40">SUM(D165:D168)</f>
        <v>93660</v>
      </c>
      <c r="E164" s="53">
        <f t="shared" si="40"/>
        <v>299188.78999999998</v>
      </c>
      <c r="F164" s="54">
        <f t="shared" si="31"/>
        <v>319.44137305146268</v>
      </c>
    </row>
    <row r="165" spans="1:6" ht="12.75" customHeight="1" x14ac:dyDescent="0.2">
      <c r="A165" s="55">
        <v>3211</v>
      </c>
      <c r="B165" s="87" t="s">
        <v>370</v>
      </c>
      <c r="C165" s="52" t="s">
        <v>371</v>
      </c>
      <c r="D165" s="244">
        <v>9102</v>
      </c>
      <c r="E165" s="244">
        <v>120279.09</v>
      </c>
      <c r="F165" s="54">
        <f t="shared" si="31"/>
        <v>1321.4578114700066</v>
      </c>
    </row>
    <row r="166" spans="1:6" ht="12.75" customHeight="1" x14ac:dyDescent="0.2">
      <c r="A166" s="55">
        <v>3212</v>
      </c>
      <c r="B166" s="87" t="s">
        <v>372</v>
      </c>
      <c r="C166" s="52" t="s">
        <v>373</v>
      </c>
      <c r="D166" s="244">
        <v>79175</v>
      </c>
      <c r="E166" s="244">
        <v>154106.62</v>
      </c>
      <c r="F166" s="54">
        <f t="shared" si="31"/>
        <v>194.64050520997787</v>
      </c>
    </row>
    <row r="167" spans="1:6" ht="12.75" customHeight="1" x14ac:dyDescent="0.2">
      <c r="A167" s="55">
        <v>3213</v>
      </c>
      <c r="B167" s="87" t="s">
        <v>374</v>
      </c>
      <c r="C167" s="52" t="s">
        <v>375</v>
      </c>
      <c r="D167" s="244">
        <v>5383</v>
      </c>
      <c r="E167" s="244">
        <v>24803.08</v>
      </c>
      <c r="F167" s="54">
        <f t="shared" si="31"/>
        <v>460.76685862901729</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811533</v>
      </c>
      <c r="E169" s="53">
        <f t="shared" si="41"/>
        <v>972481.51</v>
      </c>
      <c r="F169" s="54">
        <f t="shared" si="31"/>
        <v>119.83265129082858</v>
      </c>
    </row>
    <row r="170" spans="1:6" ht="12.75" customHeight="1" x14ac:dyDescent="0.2">
      <c r="A170" s="55">
        <v>3221</v>
      </c>
      <c r="B170" s="87" t="s">
        <v>380</v>
      </c>
      <c r="C170" s="52" t="s">
        <v>381</v>
      </c>
      <c r="D170" s="244">
        <v>214535</v>
      </c>
      <c r="E170" s="244">
        <v>125786.66</v>
      </c>
      <c r="F170" s="54">
        <f t="shared" si="31"/>
        <v>58.632232502855011</v>
      </c>
    </row>
    <row r="171" spans="1:6" ht="12.75" customHeight="1" x14ac:dyDescent="0.2">
      <c r="A171" s="55">
        <v>3222</v>
      </c>
      <c r="B171" s="87" t="s">
        <v>382</v>
      </c>
      <c r="C171" s="52" t="s">
        <v>383</v>
      </c>
      <c r="D171" s="244">
        <v>375025</v>
      </c>
      <c r="E171" s="244">
        <v>525890.49</v>
      </c>
      <c r="F171" s="54">
        <f t="shared" si="31"/>
        <v>140.2281154589694</v>
      </c>
    </row>
    <row r="172" spans="1:6" ht="12.75" customHeight="1" x14ac:dyDescent="0.2">
      <c r="A172" s="55">
        <v>3223</v>
      </c>
      <c r="B172" s="87" t="s">
        <v>384</v>
      </c>
      <c r="C172" s="52" t="s">
        <v>385</v>
      </c>
      <c r="D172" s="244">
        <v>135241</v>
      </c>
      <c r="E172" s="244">
        <v>233149.52</v>
      </c>
      <c r="F172" s="54">
        <f t="shared" si="31"/>
        <v>172.39559009471978</v>
      </c>
    </row>
    <row r="173" spans="1:6" ht="12.75" customHeight="1" x14ac:dyDescent="0.2">
      <c r="A173" s="55">
        <v>3224</v>
      </c>
      <c r="B173" s="87" t="s">
        <v>386</v>
      </c>
      <c r="C173" s="52" t="s">
        <v>387</v>
      </c>
      <c r="D173" s="244">
        <v>86732</v>
      </c>
      <c r="E173" s="244">
        <v>87654.84</v>
      </c>
      <c r="F173" s="54">
        <f t="shared" si="31"/>
        <v>101.06401328229488</v>
      </c>
    </row>
    <row r="174" spans="1:6" ht="12.75" customHeight="1" x14ac:dyDescent="0.2">
      <c r="A174" s="55">
        <v>3225</v>
      </c>
      <c r="B174" s="87" t="s">
        <v>388</v>
      </c>
      <c r="C174" s="52" t="s">
        <v>389</v>
      </c>
      <c r="D174" s="244"/>
      <c r="E174" s="244"/>
      <c r="F174" s="54" t="str">
        <f t="shared" si="31"/>
        <v>-</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c r="E176" s="244"/>
      <c r="F176" s="54" t="str">
        <f t="shared" si="31"/>
        <v>-</v>
      </c>
    </row>
    <row r="177" spans="1:6" ht="12.75" customHeight="1" x14ac:dyDescent="0.2">
      <c r="A177" s="55">
        <v>323</v>
      </c>
      <c r="B177" s="87" t="s">
        <v>394</v>
      </c>
      <c r="C177" s="52" t="s">
        <v>395</v>
      </c>
      <c r="D177" s="53">
        <f t="shared" ref="D177:E177" si="42">SUM(D178:D186)</f>
        <v>445099</v>
      </c>
      <c r="E177" s="53">
        <f t="shared" si="42"/>
        <v>429536.62</v>
      </c>
      <c r="F177" s="54">
        <f t="shared" si="31"/>
        <v>96.503613802771966</v>
      </c>
    </row>
    <row r="178" spans="1:6" ht="12.75" customHeight="1" x14ac:dyDescent="0.2">
      <c r="A178" s="55">
        <v>3231</v>
      </c>
      <c r="B178" s="87" t="s">
        <v>396</v>
      </c>
      <c r="C178" s="52" t="s">
        <v>397</v>
      </c>
      <c r="D178" s="244">
        <v>210423</v>
      </c>
      <c r="E178" s="244">
        <v>233435.04</v>
      </c>
      <c r="F178" s="54">
        <f t="shared" si="31"/>
        <v>110.93608588414764</v>
      </c>
    </row>
    <row r="179" spans="1:6" ht="12.75" customHeight="1" x14ac:dyDescent="0.2">
      <c r="A179" s="55">
        <v>3232</v>
      </c>
      <c r="B179" s="87" t="s">
        <v>398</v>
      </c>
      <c r="C179" s="52" t="s">
        <v>399</v>
      </c>
      <c r="D179" s="244">
        <v>116587</v>
      </c>
      <c r="E179" s="244">
        <v>77006.11</v>
      </c>
      <c r="F179" s="54">
        <f t="shared" si="31"/>
        <v>66.050340089375311</v>
      </c>
    </row>
    <row r="180" spans="1:6" ht="12.75" customHeight="1" x14ac:dyDescent="0.2">
      <c r="A180" s="55">
        <v>3233</v>
      </c>
      <c r="B180" s="87" t="s">
        <v>400</v>
      </c>
      <c r="C180" s="52" t="s">
        <v>401</v>
      </c>
      <c r="D180" s="244"/>
      <c r="E180" s="244"/>
      <c r="F180" s="54" t="str">
        <f t="shared" si="31"/>
        <v>-</v>
      </c>
    </row>
    <row r="181" spans="1:6" ht="12.75" customHeight="1" x14ac:dyDescent="0.2">
      <c r="A181" s="55">
        <v>3234</v>
      </c>
      <c r="B181" s="87" t="s">
        <v>402</v>
      </c>
      <c r="C181" s="52" t="s">
        <v>403</v>
      </c>
      <c r="D181" s="244">
        <v>58010</v>
      </c>
      <c r="E181" s="244">
        <v>65926.12</v>
      </c>
      <c r="F181" s="54">
        <f t="shared" si="31"/>
        <v>113.64612997759008</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32365</v>
      </c>
      <c r="E183" s="244">
        <v>27095.17</v>
      </c>
      <c r="F183" s="54">
        <f t="shared" si="31"/>
        <v>83.717503475977125</v>
      </c>
    </row>
    <row r="184" spans="1:6" ht="12.75" customHeight="1" x14ac:dyDescent="0.2">
      <c r="A184" s="55">
        <v>3237</v>
      </c>
      <c r="B184" s="87" t="s">
        <v>408</v>
      </c>
      <c r="C184" s="52" t="s">
        <v>409</v>
      </c>
      <c r="D184" s="244">
        <v>6050</v>
      </c>
      <c r="E184" s="244">
        <v>5500</v>
      </c>
      <c r="F184" s="54">
        <f t="shared" si="31"/>
        <v>90.909090909090907</v>
      </c>
    </row>
    <row r="185" spans="1:6" ht="12.75" customHeight="1" x14ac:dyDescent="0.2">
      <c r="A185" s="55">
        <v>3238</v>
      </c>
      <c r="B185" s="87" t="s">
        <v>410</v>
      </c>
      <c r="C185" s="52" t="s">
        <v>411</v>
      </c>
      <c r="D185" s="244">
        <v>17125</v>
      </c>
      <c r="E185" s="244">
        <v>14019.24</v>
      </c>
      <c r="F185" s="54">
        <f t="shared" si="31"/>
        <v>81.864175182481745</v>
      </c>
    </row>
    <row r="186" spans="1:6" ht="12.75" customHeight="1" x14ac:dyDescent="0.2">
      <c r="A186" s="55">
        <v>3239</v>
      </c>
      <c r="B186" s="87" t="s">
        <v>412</v>
      </c>
      <c r="C186" s="52" t="s">
        <v>413</v>
      </c>
      <c r="D186" s="244">
        <v>4539</v>
      </c>
      <c r="E186" s="244">
        <v>6554.94</v>
      </c>
      <c r="F186" s="54">
        <f t="shared" si="31"/>
        <v>144.41374752148047</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29596</v>
      </c>
      <c r="E188" s="53">
        <f t="shared" si="43"/>
        <v>250851.51</v>
      </c>
      <c r="F188" s="54">
        <f t="shared" si="31"/>
        <v>847.58585619678342</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19524</v>
      </c>
      <c r="E190" s="244">
        <v>19139.93</v>
      </c>
      <c r="F190" s="54">
        <f t="shared" si="31"/>
        <v>98.032831387010859</v>
      </c>
    </row>
    <row r="191" spans="1:6" ht="12.75" customHeight="1" x14ac:dyDescent="0.2">
      <c r="A191" s="55">
        <v>3293</v>
      </c>
      <c r="B191" s="87" t="s">
        <v>422</v>
      </c>
      <c r="C191" s="52" t="s">
        <v>423</v>
      </c>
      <c r="D191" s="244">
        <v>2112</v>
      </c>
      <c r="E191" s="244">
        <v>690</v>
      </c>
      <c r="F191" s="54">
        <f t="shared" si="31"/>
        <v>32.670454545454547</v>
      </c>
    </row>
    <row r="192" spans="1:6" ht="12.75" customHeight="1" x14ac:dyDescent="0.2">
      <c r="A192" s="55">
        <v>3294</v>
      </c>
      <c r="B192" s="87" t="s">
        <v>424</v>
      </c>
      <c r="C192" s="52" t="s">
        <v>425</v>
      </c>
      <c r="D192" s="244">
        <v>7960</v>
      </c>
      <c r="E192" s="244">
        <v>3938.35</v>
      </c>
      <c r="F192" s="54">
        <f t="shared" si="31"/>
        <v>49.47675879396985</v>
      </c>
    </row>
    <row r="193" spans="1:6" ht="12.75" customHeight="1" x14ac:dyDescent="0.2">
      <c r="A193" s="55">
        <v>3295</v>
      </c>
      <c r="B193" s="87" t="s">
        <v>426</v>
      </c>
      <c r="C193" s="52" t="s">
        <v>427</v>
      </c>
      <c r="D193" s="244"/>
      <c r="E193" s="244"/>
      <c r="F193" s="54" t="str">
        <f t="shared" si="31"/>
        <v>-</v>
      </c>
    </row>
    <row r="194" spans="1:6" ht="12.75" customHeight="1" x14ac:dyDescent="0.2">
      <c r="A194" s="55" t="s">
        <v>428</v>
      </c>
      <c r="B194" s="87" t="s">
        <v>429</v>
      </c>
      <c r="C194" s="52" t="s">
        <v>428</v>
      </c>
      <c r="D194" s="244"/>
      <c r="E194" s="244">
        <v>227083.23</v>
      </c>
      <c r="F194" s="54" t="str">
        <f t="shared" si="31"/>
        <v>-</v>
      </c>
    </row>
    <row r="195" spans="1:6" ht="12.75" customHeight="1" x14ac:dyDescent="0.2">
      <c r="A195" s="55">
        <v>3299</v>
      </c>
      <c r="B195" s="87" t="s">
        <v>430</v>
      </c>
      <c r="C195" s="52" t="s">
        <v>431</v>
      </c>
      <c r="D195" s="244"/>
      <c r="E195" s="244"/>
      <c r="F195" s="54" t="str">
        <f t="shared" si="31"/>
        <v>-</v>
      </c>
    </row>
    <row r="196" spans="1:6" ht="12.75" customHeight="1" x14ac:dyDescent="0.2">
      <c r="A196" s="55">
        <v>34</v>
      </c>
      <c r="B196" s="234" t="s">
        <v>432</v>
      </c>
      <c r="C196" s="52" t="s">
        <v>433</v>
      </c>
      <c r="D196" s="53">
        <f t="shared" ref="D196:E196" si="44">D197+D202+D210</f>
        <v>5795</v>
      </c>
      <c r="E196" s="53">
        <f t="shared" si="44"/>
        <v>6752</v>
      </c>
      <c r="F196" s="54">
        <f t="shared" si="31"/>
        <v>116.51423641069887</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5795</v>
      </c>
      <c r="E210" s="53">
        <f t="shared" si="47"/>
        <v>6752</v>
      </c>
      <c r="F210" s="54">
        <f t="shared" si="31"/>
        <v>116.51423641069887</v>
      </c>
    </row>
    <row r="211" spans="1:6" ht="12.75" customHeight="1" x14ac:dyDescent="0.2">
      <c r="A211" s="55">
        <v>3431</v>
      </c>
      <c r="B211" s="234" t="s">
        <v>462</v>
      </c>
      <c r="C211" s="52" t="s">
        <v>463</v>
      </c>
      <c r="D211" s="244">
        <v>5795</v>
      </c>
      <c r="E211" s="244">
        <v>6752</v>
      </c>
      <c r="F211" s="54">
        <f t="shared" si="31"/>
        <v>116.51423641069887</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8791242</v>
      </c>
      <c r="E289" s="53">
        <f t="shared" si="79"/>
        <v>11145945.949999999</v>
      </c>
      <c r="F289" s="54">
        <f t="shared" si="76"/>
        <v>126.78465625221101</v>
      </c>
    </row>
    <row r="290" spans="1:6" ht="12.75" customHeight="1" x14ac:dyDescent="0.2">
      <c r="A290" s="55" t="s">
        <v>605</v>
      </c>
      <c r="B290" s="87" t="s">
        <v>616</v>
      </c>
      <c r="C290" s="52" t="s">
        <v>617</v>
      </c>
      <c r="D290" s="53">
        <f>IF(D6&gt;=D289,D6-D289,0)</f>
        <v>469708</v>
      </c>
      <c r="E290" s="53">
        <f>IF(E6&gt;=E289,E6-E289,0)</f>
        <v>281493.55000000261</v>
      </c>
      <c r="F290" s="54">
        <f t="shared" si="76"/>
        <v>59.929477462594335</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223149</v>
      </c>
      <c r="E292" s="244">
        <v>297708.15000000002</v>
      </c>
      <c r="F292" s="54">
        <f t="shared" si="76"/>
        <v>133.41227162120376</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395149</v>
      </c>
      <c r="E350" s="53">
        <f t="shared" si="95"/>
        <v>386328.97</v>
      </c>
      <c r="F350" s="54">
        <f t="shared" si="81"/>
        <v>97.767922986012863</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330235</v>
      </c>
      <c r="E363" s="53">
        <f t="shared" si="99"/>
        <v>238568.51</v>
      </c>
      <c r="F363" s="54">
        <f t="shared" si="81"/>
        <v>72.242042787711782</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107304</v>
      </c>
      <c r="E369" s="53">
        <f t="shared" si="101"/>
        <v>36665.64</v>
      </c>
      <c r="F369" s="54">
        <f t="shared" si="81"/>
        <v>34.169872511742341</v>
      </c>
    </row>
    <row r="370" spans="1:6" ht="12.75" customHeight="1" x14ac:dyDescent="0.2">
      <c r="A370" s="55">
        <v>4221</v>
      </c>
      <c r="B370" s="87" t="s">
        <v>671</v>
      </c>
      <c r="C370" s="52" t="s">
        <v>763</v>
      </c>
      <c r="D370" s="244">
        <v>107304</v>
      </c>
      <c r="E370" s="244">
        <v>36665.64</v>
      </c>
      <c r="F370" s="54">
        <f t="shared" si="81"/>
        <v>34.169872511742341</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222931</v>
      </c>
      <c r="E383" s="53">
        <f t="shared" si="103"/>
        <v>201902.87</v>
      </c>
      <c r="F383" s="54">
        <f t="shared" si="81"/>
        <v>90.567426692564069</v>
      </c>
    </row>
    <row r="384" spans="1:6" ht="12.75" customHeight="1" x14ac:dyDescent="0.2">
      <c r="A384" s="55">
        <v>4241</v>
      </c>
      <c r="B384" s="87" t="s">
        <v>780</v>
      </c>
      <c r="C384" s="52" t="s">
        <v>781</v>
      </c>
      <c r="D384" s="244">
        <v>222931</v>
      </c>
      <c r="E384" s="244">
        <v>201902.87</v>
      </c>
      <c r="F384" s="54">
        <f t="shared" si="81"/>
        <v>90.567426692564069</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64914</v>
      </c>
      <c r="E402" s="53">
        <f t="shared" si="109"/>
        <v>147760.46</v>
      </c>
      <c r="F402" s="54">
        <f t="shared" si="81"/>
        <v>227.6249499337585</v>
      </c>
    </row>
    <row r="403" spans="1:6" ht="12.75" customHeight="1" x14ac:dyDescent="0.2">
      <c r="A403" s="55">
        <v>451</v>
      </c>
      <c r="B403" s="87" t="s">
        <v>808</v>
      </c>
      <c r="C403" s="52" t="s">
        <v>809</v>
      </c>
      <c r="D403" s="244">
        <v>64914</v>
      </c>
      <c r="E403" s="244">
        <v>147760.46</v>
      </c>
      <c r="F403" s="54">
        <f t="shared" si="81"/>
        <v>227.6249499337585</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395149</v>
      </c>
      <c r="E408" s="53">
        <f t="shared" si="111"/>
        <v>386328.97</v>
      </c>
      <c r="F408" s="54">
        <f t="shared" si="81"/>
        <v>97.767922986012863</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9260950</v>
      </c>
      <c r="E412" s="53">
        <f>E6+E298</f>
        <v>11427439.500000002</v>
      </c>
      <c r="F412" s="54">
        <f t="shared" si="81"/>
        <v>123.39381488940123</v>
      </c>
    </row>
    <row r="413" spans="1:6" ht="12.75" customHeight="1" x14ac:dyDescent="0.2">
      <c r="A413" s="55" t="s">
        <v>605</v>
      </c>
      <c r="B413" s="87" t="s">
        <v>828</v>
      </c>
      <c r="C413" s="52" t="s">
        <v>829</v>
      </c>
      <c r="D413" s="53">
        <f t="shared" ref="D413:E413" si="112">D289+D350</f>
        <v>9186391</v>
      </c>
      <c r="E413" s="53">
        <f t="shared" si="112"/>
        <v>11532274.92</v>
      </c>
      <c r="F413" s="54">
        <f t="shared" si="81"/>
        <v>125.53651286996165</v>
      </c>
    </row>
    <row r="414" spans="1:6" ht="12.75" customHeight="1" x14ac:dyDescent="0.2">
      <c r="A414" s="55" t="s">
        <v>605</v>
      </c>
      <c r="B414" s="87" t="s">
        <v>830</v>
      </c>
      <c r="C414" s="52" t="s">
        <v>831</v>
      </c>
      <c r="D414" s="53">
        <f t="shared" ref="D414:E414" si="113">IF(D412&gt;=D413,D412-D413,0)</f>
        <v>74559</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104835.41999999806</v>
      </c>
      <c r="F415" s="54" t="str">
        <f t="shared" si="81"/>
        <v>-</v>
      </c>
    </row>
    <row r="416" spans="1:6" ht="12.75" customHeight="1" x14ac:dyDescent="0.2">
      <c r="A416" s="62" t="s">
        <v>834</v>
      </c>
      <c r="B416" s="234" t="s">
        <v>835</v>
      </c>
      <c r="C416" s="63" t="s">
        <v>836</v>
      </c>
      <c r="D416" s="53">
        <f t="shared" ref="D416:E416" si="115">IF(D292-D293+D409-D410&gt;=0,D292-D293+D409-D410,0)</f>
        <v>223149</v>
      </c>
      <c r="E416" s="53">
        <f t="shared" si="115"/>
        <v>297708.15000000002</v>
      </c>
      <c r="F416" s="54">
        <f t="shared" si="81"/>
        <v>133.41227162120376</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9260950</v>
      </c>
      <c r="E639" s="53">
        <f t="shared" si="180"/>
        <v>11427439.500000002</v>
      </c>
      <c r="F639" s="54">
        <f t="shared" si="119"/>
        <v>123.39381488940123</v>
      </c>
    </row>
    <row r="640" spans="1:6" ht="12.75" customHeight="1" x14ac:dyDescent="0.2">
      <c r="A640" s="55" t="s">
        <v>605</v>
      </c>
      <c r="B640" s="87" t="s">
        <v>1274</v>
      </c>
      <c r="C640" s="52" t="s">
        <v>1275</v>
      </c>
      <c r="D640" s="53">
        <f t="shared" ref="D640:E640" si="181">D413+D528</f>
        <v>9186391</v>
      </c>
      <c r="E640" s="53">
        <f t="shared" si="181"/>
        <v>11532274.92</v>
      </c>
      <c r="F640" s="54">
        <f t="shared" si="119"/>
        <v>125.53651286996165</v>
      </c>
    </row>
    <row r="641" spans="1:6" ht="12.75" customHeight="1" x14ac:dyDescent="0.2">
      <c r="A641" s="55" t="s">
        <v>605</v>
      </c>
      <c r="B641" s="87" t="s">
        <v>1276</v>
      </c>
      <c r="C641" s="52" t="s">
        <v>1277</v>
      </c>
      <c r="D641" s="53">
        <f t="shared" ref="D641:E641" si="182">IF(D639&gt;=D640,D639-D640,0)</f>
        <v>74559</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104835.41999999806</v>
      </c>
      <c r="F642" s="54" t="str">
        <f t="shared" si="119"/>
        <v>-</v>
      </c>
    </row>
    <row r="643" spans="1:6" ht="24" x14ac:dyDescent="0.2">
      <c r="A643" s="62" t="s">
        <v>1280</v>
      </c>
      <c r="B643" s="87" t="s">
        <v>1281</v>
      </c>
      <c r="C643" s="63" t="s">
        <v>1280</v>
      </c>
      <c r="D643" s="53">
        <f t="shared" ref="D643:E643" si="184">IF(D416-D417+D637-D638&gt;=0,D416-D417+D637-D638,0)</f>
        <v>223149</v>
      </c>
      <c r="E643" s="53">
        <f t="shared" si="184"/>
        <v>297708.15000000002</v>
      </c>
      <c r="F643" s="54">
        <f t="shared" si="119"/>
        <v>133.41227162120376</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297708</v>
      </c>
      <c r="E645" s="53">
        <f t="shared" si="186"/>
        <v>192872.73000000196</v>
      </c>
      <c r="F645" s="54">
        <f t="shared" si="119"/>
        <v>64.785874077956237</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c r="E647" s="245"/>
      <c r="F647" s="59" t="str">
        <f t="shared" si="119"/>
        <v>-</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223149</v>
      </c>
      <c r="E649" s="244">
        <v>297708.15000000002</v>
      </c>
      <c r="F649" s="54">
        <f t="shared" ref="F649:F724" si="188">IF(D649&lt;&gt;0,IF(E649/D649&gt;=100,"&gt;&gt;100",E649/D649*100),"-")</f>
        <v>133.41227162120376</v>
      </c>
    </row>
    <row r="650" spans="1:6" ht="12.75" customHeight="1" x14ac:dyDescent="0.2">
      <c r="A650" s="55" t="s">
        <v>1293</v>
      </c>
      <c r="B650" s="87" t="s">
        <v>1294</v>
      </c>
      <c r="C650" s="52" t="s">
        <v>1293</v>
      </c>
      <c r="D650" s="244">
        <v>9260950</v>
      </c>
      <c r="E650" s="244">
        <v>11427439.5</v>
      </c>
      <c r="F650" s="54">
        <f t="shared" si="188"/>
        <v>123.3938148894012</v>
      </c>
    </row>
    <row r="651" spans="1:6" ht="12.75" customHeight="1" x14ac:dyDescent="0.2">
      <c r="A651" s="55" t="s">
        <v>1295</v>
      </c>
      <c r="B651" s="87" t="s">
        <v>1296</v>
      </c>
      <c r="C651" s="52" t="s">
        <v>1295</v>
      </c>
      <c r="D651" s="244">
        <v>9186391</v>
      </c>
      <c r="E651" s="244">
        <v>11532274.92</v>
      </c>
      <c r="F651" s="54">
        <f t="shared" si="188"/>
        <v>125.53651286996165</v>
      </c>
    </row>
    <row r="652" spans="1:6" ht="24" x14ac:dyDescent="0.2">
      <c r="A652" s="55">
        <v>11</v>
      </c>
      <c r="B652" s="87" t="s">
        <v>1297</v>
      </c>
      <c r="C652" s="52" t="s">
        <v>1298</v>
      </c>
      <c r="D652" s="53">
        <f t="shared" ref="D652:E652" si="189">+D649+D650-D651</f>
        <v>297708</v>
      </c>
      <c r="E652" s="53">
        <f t="shared" si="189"/>
        <v>192872.73000000045</v>
      </c>
      <c r="F652" s="54">
        <f t="shared" si="188"/>
        <v>64.785874077955725</v>
      </c>
    </row>
    <row r="653" spans="1:6" ht="24" x14ac:dyDescent="0.2">
      <c r="A653" s="55" t="s">
        <v>605</v>
      </c>
      <c r="B653" s="87" t="s">
        <v>1299</v>
      </c>
      <c r="C653" s="52" t="s">
        <v>1300</v>
      </c>
      <c r="D653" s="266">
        <v>0</v>
      </c>
      <c r="E653" s="266">
        <v>0</v>
      </c>
      <c r="F653" s="54" t="str">
        <f t="shared" si="188"/>
        <v>-</v>
      </c>
    </row>
    <row r="654" spans="1:6" ht="24" x14ac:dyDescent="0.2">
      <c r="A654" s="55" t="s">
        <v>605</v>
      </c>
      <c r="B654" s="87" t="s">
        <v>1301</v>
      </c>
      <c r="C654" s="52" t="s">
        <v>1302</v>
      </c>
      <c r="D654" s="266">
        <v>74</v>
      </c>
      <c r="E654" s="266">
        <v>71</v>
      </c>
      <c r="F654" s="54">
        <f t="shared" si="188"/>
        <v>95.945945945945937</v>
      </c>
    </row>
    <row r="655" spans="1:6" ht="12.75" customHeight="1" x14ac:dyDescent="0.2">
      <c r="A655" s="55" t="s">
        <v>605</v>
      </c>
      <c r="B655" s="87" t="s">
        <v>1303</v>
      </c>
      <c r="C655" s="52" t="s">
        <v>1304</v>
      </c>
      <c r="D655" s="266">
        <v>0</v>
      </c>
      <c r="E655" s="266">
        <v>0</v>
      </c>
      <c r="F655" s="54" t="str">
        <f t="shared" si="188"/>
        <v>-</v>
      </c>
    </row>
    <row r="656" spans="1:6" ht="12.75" customHeight="1" x14ac:dyDescent="0.2">
      <c r="A656" s="55" t="s">
        <v>605</v>
      </c>
      <c r="B656" s="87" t="s">
        <v>1305</v>
      </c>
      <c r="C656" s="52" t="s">
        <v>1306</v>
      </c>
      <c r="D656" s="266">
        <v>60</v>
      </c>
      <c r="E656" s="266">
        <v>58</v>
      </c>
      <c r="F656" s="54">
        <f t="shared" si="188"/>
        <v>96.666666666666671</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7011964</v>
      </c>
      <c r="E675" s="244">
        <v>8977599.6300000008</v>
      </c>
      <c r="F675" s="54">
        <f t="shared" si="188"/>
        <v>128.03259728658048</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v>88009</v>
      </c>
      <c r="E696" s="244">
        <v>0</v>
      </c>
      <c r="F696" s="54">
        <f t="shared" si="188"/>
        <v>0</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c r="E717" s="244"/>
      <c r="F717" s="54" t="str">
        <f t="shared" si="188"/>
        <v>-</v>
      </c>
    </row>
    <row r="718" spans="1:6" ht="12.75" customHeight="1" x14ac:dyDescent="0.2">
      <c r="A718" s="55">
        <v>32121</v>
      </c>
      <c r="B718" s="87" t="s">
        <v>1412</v>
      </c>
      <c r="C718" s="52" t="s">
        <v>1413</v>
      </c>
      <c r="D718" s="244"/>
      <c r="E718" s="244"/>
      <c r="F718" s="54" t="str">
        <f t="shared" si="188"/>
        <v>-</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32365</v>
      </c>
      <c r="E720" s="244">
        <v>27095.17</v>
      </c>
      <c r="F720" s="54">
        <f t="shared" si="188"/>
        <v>83.717503475977125</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v>19524</v>
      </c>
      <c r="E726" s="244">
        <v>19139.93</v>
      </c>
      <c r="F726" s="54">
        <f t="shared" si="190"/>
        <v>98.032831387010859</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9"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9" workbookViewId="0">
      <selection activeCell="E248" sqref="E248"/>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1963</v>
      </c>
      <c r="E3" s="302" t="s">
        <v>1964</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15767785</v>
      </c>
      <c r="E6" s="231">
        <f t="shared" si="0"/>
        <v>15730748.140000001</v>
      </c>
      <c r="F6" s="232">
        <f t="shared" ref="F6:F260" si="1">IF(D6&gt;0,IF(E6/D6&gt;=100,"&gt;&gt;100",E6/D6*100),"-")</f>
        <v>99.765110571966829</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15470077</v>
      </c>
      <c r="E7" s="106">
        <f t="shared" si="2"/>
        <v>15537875.41</v>
      </c>
      <c r="F7" s="95">
        <f t="shared" si="1"/>
        <v>100.43825515542038</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6511873</v>
      </c>
      <c r="E8" s="106">
        <f>E9+E10-E11</f>
        <v>6511873</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6511873</v>
      </c>
      <c r="E9" s="249">
        <v>6511873</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8958204</v>
      </c>
      <c r="E12" s="106">
        <f t="shared" si="3"/>
        <v>9026002.4100000001</v>
      </c>
      <c r="F12" s="95">
        <f t="shared" si="1"/>
        <v>100.75683038698382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7433141</v>
      </c>
      <c r="E13" s="106">
        <f t="shared" si="4"/>
        <v>7433141</v>
      </c>
      <c r="F13" s="95">
        <f t="shared" si="1"/>
        <v>100</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14320375</v>
      </c>
      <c r="E15" s="249">
        <v>14320375</v>
      </c>
      <c r="F15" s="95">
        <f t="shared" si="1"/>
        <v>100</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6887234</v>
      </c>
      <c r="E18" s="249">
        <v>6887234</v>
      </c>
      <c r="F18" s="95">
        <f t="shared" si="1"/>
        <v>100</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738133</v>
      </c>
      <c r="E19" s="106">
        <f t="shared" si="5"/>
        <v>780931.40999999992</v>
      </c>
      <c r="F19" s="95">
        <f t="shared" si="1"/>
        <v>105.79819761479298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2749701</v>
      </c>
      <c r="E20" s="249">
        <v>2785366.34</v>
      </c>
      <c r="F20" s="95">
        <f t="shared" si="1"/>
        <v>101.29706248061152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2011568</v>
      </c>
      <c r="E28" s="249">
        <v>2004434.93</v>
      </c>
      <c r="F28" s="95">
        <f t="shared" si="1"/>
        <v>99.645397520740033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786930</v>
      </c>
      <c r="E35" s="106">
        <f t="shared" si="7"/>
        <v>811930</v>
      </c>
      <c r="F35" s="95">
        <f t="shared" si="1"/>
        <v>103.17690264699529</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725722</v>
      </c>
      <c r="E36" s="249">
        <v>750722</v>
      </c>
      <c r="F36" s="95">
        <f t="shared" si="1"/>
        <v>103.4448452713298</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v>61208</v>
      </c>
      <c r="E38" s="249">
        <v>61208</v>
      </c>
      <c r="F38" s="95">
        <f t="shared" si="1"/>
        <v>100</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297708</v>
      </c>
      <c r="E68" s="106">
        <f t="shared" si="13"/>
        <v>192872.73</v>
      </c>
      <c r="F68" s="95">
        <f t="shared" si="1"/>
        <v>64.785874077955583</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297708</v>
      </c>
      <c r="E69" s="106">
        <f t="shared" si="14"/>
        <v>192872.73</v>
      </c>
      <c r="F69" s="95">
        <f t="shared" si="1"/>
        <v>64.785874077955583</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297708</v>
      </c>
      <c r="E70" s="106">
        <f t="shared" si="15"/>
        <v>192872.73</v>
      </c>
      <c r="F70" s="95">
        <f t="shared" si="1"/>
        <v>64.785874077955583</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297708</v>
      </c>
      <c r="E71" s="249">
        <v>192872.73</v>
      </c>
      <c r="F71" s="95">
        <f t="shared" si="1"/>
        <v>64.785874077955583</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15767785</v>
      </c>
      <c r="E175" s="106">
        <f t="shared" si="30"/>
        <v>15730748.140000001</v>
      </c>
      <c r="F175" s="95">
        <f t="shared" si="1"/>
        <v>99.765110571966829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797624</v>
      </c>
      <c r="E176" s="106">
        <f t="shared" si="31"/>
        <v>0</v>
      </c>
      <c r="F176" s="95">
        <f t="shared" si="1"/>
        <v>0</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797624</v>
      </c>
      <c r="E177" s="106">
        <f t="shared" si="32"/>
        <v>0</v>
      </c>
      <c r="F177" s="95">
        <f t="shared" si="1"/>
        <v>0</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797624</v>
      </c>
      <c r="E178" s="249"/>
      <c r="F178" s="95">
        <f t="shared" si="1"/>
        <v>0</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14970161</v>
      </c>
      <c r="E237" s="106">
        <f t="shared" si="41"/>
        <v>15730748.140000001</v>
      </c>
      <c r="F237" s="95">
        <f t="shared" si="1"/>
        <v>105.08068777617021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14672453</v>
      </c>
      <c r="E238" s="106">
        <f t="shared" si="42"/>
        <v>15537875.41</v>
      </c>
      <c r="F238" s="95">
        <f t="shared" si="1"/>
        <v>105.898280335265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15470077</v>
      </c>
      <c r="E239" s="106">
        <f t="shared" si="43"/>
        <v>15537875.41</v>
      </c>
      <c r="F239" s="95">
        <f t="shared" si="1"/>
        <v>100.43825515542038</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15470077</v>
      </c>
      <c r="E240" s="249">
        <v>15537875.41</v>
      </c>
      <c r="F240" s="95">
        <f t="shared" si="1"/>
        <v>100.43825515542038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797624</v>
      </c>
      <c r="E242" s="106">
        <f t="shared" si="44"/>
        <v>0</v>
      </c>
      <c r="F242" s="95">
        <f t="shared" si="1"/>
        <v>0</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797624</v>
      </c>
      <c r="E243" s="249"/>
      <c r="F243" s="95">
        <f t="shared" si="1"/>
        <v>0</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297708</v>
      </c>
      <c r="E245" s="106">
        <f t="shared" si="45"/>
        <v>192872.73</v>
      </c>
      <c r="F245" s="95">
        <f t="shared" si="1"/>
        <v>64.785874077955583</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297708</v>
      </c>
      <c r="E246" s="106">
        <f t="shared" si="46"/>
        <v>192872.73</v>
      </c>
      <c r="F246" s="95">
        <f t="shared" si="1"/>
        <v>64.785874077955583</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297708</v>
      </c>
      <c r="E247" s="249">
        <v>192872.73</v>
      </c>
      <c r="F247" s="95">
        <f t="shared" si="1"/>
        <v>64.785874077955583</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797624</v>
      </c>
      <c r="E288" s="249"/>
      <c r="F288" s="95">
        <f t="shared" si="50"/>
        <v>0</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175:E236 D246:E260 D6:E173 D240:E244 D262:E322">
    <cfRule type="cellIs" dxfId="18"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E125" sqref="E125"/>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9186391</v>
      </c>
      <c r="E114" s="83">
        <f t="shared" si="22"/>
        <v>11532274.92</v>
      </c>
      <c r="F114" s="65">
        <f t="shared" si="1"/>
        <v>125.53651286996165</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9186391</v>
      </c>
      <c r="E115" s="83">
        <f t="shared" si="23"/>
        <v>11532274.92</v>
      </c>
      <c r="F115" s="65">
        <f t="shared" si="1"/>
        <v>125.53651286996165</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9186391</v>
      </c>
      <c r="E117" s="244">
        <v>11532274.92</v>
      </c>
      <c r="F117" s="65">
        <f t="shared" si="1"/>
        <v>125.53651286996165</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9186391</v>
      </c>
      <c r="E141" s="108">
        <f t="shared" si="28"/>
        <v>11532274.92</v>
      </c>
      <c r="F141" s="84">
        <f t="shared" si="1"/>
        <v>125.53651286996165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16 D118:E141 D117">
    <cfRule type="cellIs" dxfId="17" priority="2" operator="lessThan">
      <formula>0</formula>
    </cfRule>
  </conditionalFormatting>
  <conditionalFormatting sqref="E117">
    <cfRule type="cellIs" dxfId="16"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5"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0" workbookViewId="0">
      <selection activeCell="D56" sqref="D5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797624</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0</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0</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797624</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797624</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797624</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0</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49"/>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49"/>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50 D52:D102 D104:D105">
    <cfRule type="cellIs" dxfId="14" priority="5" operator="lessThan">
      <formula>0</formula>
    </cfRule>
  </conditionalFormatting>
  <conditionalFormatting sqref="D51">
    <cfRule type="cellIs" dxfId="13" priority="2" operator="lessThan">
      <formula>0</formula>
    </cfRule>
  </conditionalFormatting>
  <conditionalFormatting sqref="D103">
    <cfRule type="cellIs" dxfId="12"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1"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1</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NE</v>
      </c>
      <c r="M3" s="130" t="str">
        <f>RefStr!H8</f>
        <v>DA</v>
      </c>
      <c r="N3" s="130" t="str">
        <f>RefStr!H11</f>
        <v>DA</v>
      </c>
      <c r="O3" s="133">
        <f>RefStr!C6</f>
        <v>12307</v>
      </c>
      <c r="P3" s="73"/>
    </row>
    <row r="4" spans="1:16" ht="19.5" customHeight="1" x14ac:dyDescent="0.2">
      <c r="A4" s="374" t="s">
        <v>3003</v>
      </c>
      <c r="B4" s="375"/>
      <c r="C4" s="376"/>
      <c r="D4" s="125"/>
      <c r="E4" s="73">
        <f t="shared" ref="E4:F4" si="0">SUM(E5:E13)</f>
        <v>1</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Pogreška</v>
      </c>
      <c r="C11" s="137" t="s">
        <v>3013</v>
      </c>
      <c r="D11" s="125"/>
      <c r="E11" s="73">
        <f t="shared" si="2"/>
        <v>1</v>
      </c>
      <c r="F11" s="73">
        <v>0</v>
      </c>
      <c r="G11" s="73"/>
      <c r="H11" s="73"/>
      <c r="I11" s="126">
        <f>IF(AND($I$3=31,OR($H$3=3,$H$3=9),OR($J$3&lt;&gt;"DA",$K$3&lt;&gt;"NE",$L$3&lt;&gt;"NE",$M$3&lt;&gt;"NE",$N$3&lt;&gt;"NE")),1,0)</f>
        <v>0</v>
      </c>
      <c r="J11" s="126">
        <f>IF(AND($I$3=31,$H$3=6,OR($J$3&lt;&gt;"DA",$K$3&lt;&gt;"NE",$L$3&lt;&gt;"NE",$M$3&lt;&gt;"NE",$N$3&lt;&gt;"DA")),1,0)</f>
        <v>0</v>
      </c>
      <c r="K11" s="126">
        <f>IF(AND($I$3=31,$H$3=12,OR($J$3&lt;&gt;"DA",$K$3&lt;&gt;"DA",$L$3&lt;&gt;"DA",$M$3&lt;&gt;"DA",$N$3&lt;&gt;"DA")),1,0)</f>
        <v>1</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0</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3298</v>
      </c>
      <c r="B1" s="379"/>
      <c r="C1" s="379"/>
    </row>
    <row r="2" spans="1:17" ht="33" customHeight="1" x14ac:dyDescent="0.2">
      <c r="A2" s="380" t="s">
        <v>3299</v>
      </c>
      <c r="B2" s="381"/>
      <c r="C2" s="378"/>
      <c r="D2" s="4"/>
      <c r="E2" s="4"/>
      <c r="F2" s="4"/>
      <c r="G2" s="4"/>
      <c r="H2" s="4"/>
      <c r="I2" s="4"/>
      <c r="J2" s="4"/>
      <c r="K2" s="4"/>
      <c r="L2" s="4"/>
      <c r="M2" s="4"/>
      <c r="N2" s="4"/>
      <c r="O2" s="4"/>
      <c r="P2" s="4"/>
      <c r="Q2" s="4"/>
    </row>
    <row r="3" spans="1:17" ht="18.75" customHeight="1" x14ac:dyDescent="0.2">
      <c r="A3" s="42" t="s">
        <v>3300</v>
      </c>
      <c r="B3" s="382" t="s">
        <v>3301</v>
      </c>
      <c r="C3" s="378"/>
      <c r="D3" s="4"/>
      <c r="E3" s="4"/>
      <c r="F3" s="4"/>
      <c r="G3" s="4"/>
      <c r="H3" s="4"/>
      <c r="I3" s="4"/>
      <c r="J3" s="4"/>
      <c r="K3" s="4"/>
      <c r="L3" s="4"/>
      <c r="M3" s="4"/>
      <c r="N3" s="4"/>
      <c r="O3" s="4"/>
      <c r="P3" s="4"/>
      <c r="Q3" s="4"/>
    </row>
    <row r="4" spans="1:17" ht="37.5" hidden="1" customHeight="1" x14ac:dyDescent="0.2">
      <c r="A4" s="43" t="s">
        <v>3302</v>
      </c>
      <c r="B4" s="377" t="s">
        <v>3303</v>
      </c>
      <c r="C4" s="378"/>
      <c r="D4" s="4"/>
      <c r="E4" s="4"/>
      <c r="F4" s="4"/>
      <c r="G4" s="4"/>
      <c r="H4" s="4"/>
      <c r="I4" s="4"/>
      <c r="J4" s="4"/>
      <c r="K4" s="4"/>
      <c r="L4" s="4"/>
      <c r="M4" s="4"/>
      <c r="N4" s="4"/>
      <c r="O4" s="4"/>
      <c r="P4" s="4"/>
      <c r="Q4" s="4"/>
    </row>
    <row r="5" spans="1:17" ht="48" hidden="1" customHeight="1" x14ac:dyDescent="0.2">
      <c r="A5" s="43" t="s">
        <v>3302</v>
      </c>
      <c r="B5" s="377" t="s">
        <v>3304</v>
      </c>
      <c r="C5" s="378"/>
      <c r="D5" s="4"/>
      <c r="E5" s="4"/>
      <c r="F5" s="4"/>
      <c r="G5" s="4"/>
      <c r="H5" s="4"/>
      <c r="I5" s="4"/>
      <c r="J5" s="4"/>
      <c r="K5" s="4"/>
      <c r="L5" s="4"/>
      <c r="M5" s="4"/>
      <c r="N5" s="4"/>
      <c r="O5" s="4"/>
      <c r="P5" s="4"/>
      <c r="Q5" s="4"/>
    </row>
    <row r="6" spans="1:17" ht="59.25" hidden="1" customHeight="1" x14ac:dyDescent="0.2">
      <c r="A6" s="43" t="s">
        <v>3302</v>
      </c>
      <c r="B6" s="377" t="s">
        <v>3305</v>
      </c>
      <c r="C6" s="378"/>
      <c r="D6" s="4"/>
      <c r="E6" s="4"/>
      <c r="F6" s="4"/>
      <c r="G6" s="4"/>
      <c r="H6" s="4"/>
      <c r="I6" s="4"/>
      <c r="J6" s="4"/>
      <c r="K6" s="4"/>
      <c r="L6" s="4"/>
      <c r="M6" s="4"/>
      <c r="N6" s="4"/>
      <c r="O6" s="4"/>
      <c r="P6" s="4"/>
      <c r="Q6" s="4"/>
    </row>
    <row r="7" spans="1:17" ht="48" hidden="1" customHeight="1" x14ac:dyDescent="0.2">
      <c r="A7" s="43" t="s">
        <v>3306</v>
      </c>
      <c r="B7" s="377" t="s">
        <v>3307</v>
      </c>
      <c r="C7" s="378"/>
      <c r="D7" s="4"/>
      <c r="E7" s="4"/>
      <c r="F7" s="4"/>
      <c r="G7" s="4"/>
      <c r="H7" s="4"/>
      <c r="I7" s="4"/>
      <c r="J7" s="4"/>
      <c r="K7" s="4"/>
      <c r="L7" s="4"/>
      <c r="M7" s="4"/>
      <c r="N7" s="4"/>
      <c r="O7" s="4"/>
      <c r="P7" s="4"/>
      <c r="Q7" s="4"/>
    </row>
    <row r="8" spans="1:17" ht="41.25" hidden="1" customHeight="1" x14ac:dyDescent="0.2">
      <c r="A8" s="43" t="s">
        <v>3308</v>
      </c>
      <c r="B8" s="377" t="s">
        <v>3309</v>
      </c>
      <c r="C8" s="378"/>
      <c r="D8" s="4"/>
      <c r="E8" s="4"/>
      <c r="F8" s="4"/>
      <c r="G8" s="4"/>
      <c r="H8" s="4"/>
      <c r="I8" s="4"/>
      <c r="J8" s="4"/>
      <c r="K8" s="4"/>
      <c r="L8" s="4"/>
      <c r="M8" s="4"/>
      <c r="N8" s="4"/>
      <c r="O8" s="4"/>
      <c r="P8" s="4"/>
      <c r="Q8" s="4"/>
    </row>
    <row r="9" spans="1:17" ht="59.25" hidden="1" customHeight="1" x14ac:dyDescent="0.2">
      <c r="A9" s="43" t="s">
        <v>3310</v>
      </c>
      <c r="B9" s="377" t="s">
        <v>3311</v>
      </c>
      <c r="C9" s="378"/>
      <c r="D9" s="4"/>
      <c r="E9" s="4"/>
      <c r="F9" s="4"/>
      <c r="G9" s="4"/>
      <c r="H9" s="4"/>
      <c r="I9" s="4"/>
      <c r="J9" s="4"/>
      <c r="K9" s="4"/>
      <c r="L9" s="4"/>
      <c r="M9" s="4"/>
      <c r="N9" s="4"/>
      <c r="O9" s="4"/>
      <c r="P9" s="4"/>
      <c r="Q9" s="4"/>
    </row>
    <row r="10" spans="1:17" ht="61.5" hidden="1" customHeight="1" x14ac:dyDescent="0.2">
      <c r="A10" s="43" t="s">
        <v>3310</v>
      </c>
      <c r="B10" s="377" t="s">
        <v>3312</v>
      </c>
      <c r="C10" s="378"/>
      <c r="D10" s="4"/>
      <c r="E10" s="4"/>
      <c r="F10" s="4"/>
      <c r="G10" s="4"/>
      <c r="H10" s="4"/>
      <c r="I10" s="4"/>
      <c r="J10" s="4"/>
      <c r="K10" s="4"/>
      <c r="L10" s="4"/>
      <c r="M10" s="4"/>
      <c r="N10" s="4"/>
      <c r="O10" s="4"/>
      <c r="P10" s="4"/>
      <c r="Q10" s="4"/>
    </row>
    <row r="11" spans="1:17" ht="43.5" hidden="1" customHeight="1" x14ac:dyDescent="0.2">
      <c r="A11" s="43" t="s">
        <v>3310</v>
      </c>
      <c r="B11" s="377" t="s">
        <v>3313</v>
      </c>
      <c r="C11" s="378"/>
      <c r="D11" s="4"/>
      <c r="E11" s="4"/>
      <c r="F11" s="4"/>
      <c r="G11" s="4"/>
      <c r="H11" s="4"/>
      <c r="I11" s="4"/>
      <c r="J11" s="4"/>
      <c r="K11" s="4"/>
      <c r="L11" s="4"/>
      <c r="M11" s="4"/>
      <c r="N11" s="4"/>
      <c r="O11" s="4"/>
      <c r="P11" s="4"/>
      <c r="Q11" s="4"/>
    </row>
    <row r="12" spans="1:17" ht="27.75" hidden="1" customHeight="1" x14ac:dyDescent="0.2">
      <c r="A12" s="43" t="s">
        <v>3314</v>
      </c>
      <c r="B12" s="377" t="s">
        <v>3315</v>
      </c>
      <c r="C12" s="378"/>
      <c r="D12" s="4"/>
      <c r="E12" s="4"/>
      <c r="F12" s="4"/>
      <c r="G12" s="4"/>
      <c r="H12" s="4"/>
      <c r="I12" s="4"/>
      <c r="J12" s="4"/>
      <c r="K12" s="4"/>
      <c r="L12" s="4"/>
      <c r="M12" s="4"/>
      <c r="N12" s="4"/>
      <c r="O12" s="4"/>
      <c r="P12" s="4"/>
      <c r="Q12" s="4"/>
    </row>
    <row r="13" spans="1:17" ht="27.75" hidden="1" customHeight="1" x14ac:dyDescent="0.2">
      <c r="A13" s="43" t="s">
        <v>3316</v>
      </c>
      <c r="B13" s="377" t="s">
        <v>3317</v>
      </c>
      <c r="C13" s="378"/>
      <c r="D13" s="4"/>
      <c r="E13" s="4"/>
      <c r="F13" s="4"/>
      <c r="G13" s="4"/>
      <c r="H13" s="4"/>
      <c r="I13" s="4"/>
      <c r="J13" s="4"/>
      <c r="K13" s="4"/>
      <c r="L13" s="4"/>
      <c r="M13" s="4"/>
      <c r="N13" s="4"/>
      <c r="O13" s="4"/>
      <c r="P13" s="4"/>
      <c r="Q13" s="4"/>
    </row>
    <row r="14" spans="1:17" ht="45.75" hidden="1" customHeight="1" x14ac:dyDescent="0.2">
      <c r="A14" s="43" t="s">
        <v>3318</v>
      </c>
      <c r="B14" s="377" t="s">
        <v>3319</v>
      </c>
      <c r="C14" s="378"/>
      <c r="D14" s="4"/>
      <c r="E14" s="4"/>
      <c r="F14" s="4"/>
      <c r="G14" s="4"/>
      <c r="H14" s="4"/>
      <c r="I14" s="4"/>
      <c r="J14" s="4"/>
      <c r="K14" s="4"/>
      <c r="L14" s="4"/>
      <c r="M14" s="4"/>
      <c r="N14" s="4"/>
      <c r="O14" s="4"/>
      <c r="P14" s="4"/>
      <c r="Q14" s="4"/>
    </row>
    <row r="15" spans="1:17" ht="45.75" hidden="1" customHeight="1" x14ac:dyDescent="0.2">
      <c r="A15" s="43" t="s">
        <v>3320</v>
      </c>
      <c r="B15" s="377" t="s">
        <v>3321</v>
      </c>
      <c r="C15" s="378"/>
      <c r="D15" s="4"/>
      <c r="E15" s="4"/>
      <c r="F15" s="4"/>
      <c r="G15" s="4"/>
      <c r="H15" s="4"/>
      <c r="I15" s="4"/>
      <c r="J15" s="4"/>
      <c r="K15" s="4"/>
      <c r="L15" s="4"/>
      <c r="M15" s="4"/>
      <c r="N15" s="4"/>
      <c r="O15" s="4"/>
      <c r="P15" s="4"/>
      <c r="Q15" s="4"/>
    </row>
    <row r="16" spans="1:17" ht="51" hidden="1" customHeight="1" x14ac:dyDescent="0.2">
      <c r="A16" s="43" t="s">
        <v>3322</v>
      </c>
      <c r="B16" s="377" t="s">
        <v>3323</v>
      </c>
      <c r="C16" s="378"/>
      <c r="D16" s="4"/>
      <c r="E16" s="4"/>
      <c r="F16" s="4"/>
      <c r="G16" s="4"/>
      <c r="H16" s="4"/>
      <c r="I16" s="4"/>
      <c r="J16" s="4"/>
      <c r="K16" s="4"/>
      <c r="L16" s="4"/>
      <c r="M16" s="4"/>
      <c r="N16" s="4"/>
      <c r="O16" s="4"/>
      <c r="P16" s="4"/>
      <c r="Q16" s="4"/>
    </row>
    <row r="17" spans="1:17" ht="27.75" hidden="1" customHeight="1" x14ac:dyDescent="0.2">
      <c r="A17" s="43" t="s">
        <v>3324</v>
      </c>
      <c r="B17" s="377" t="s">
        <v>3325</v>
      </c>
      <c r="C17" s="378"/>
      <c r="D17" s="4"/>
      <c r="E17" s="4"/>
      <c r="F17" s="4"/>
      <c r="G17" s="4"/>
      <c r="H17" s="4"/>
      <c r="I17" s="4"/>
      <c r="J17" s="4"/>
      <c r="K17" s="4"/>
      <c r="L17" s="4"/>
      <c r="M17" s="4"/>
      <c r="N17" s="4"/>
      <c r="O17" s="4"/>
      <c r="P17" s="4"/>
      <c r="Q17" s="4"/>
    </row>
    <row r="18" spans="1:17" ht="27.75" hidden="1" customHeight="1" x14ac:dyDescent="0.2">
      <c r="A18" s="43" t="s">
        <v>3326</v>
      </c>
      <c r="B18" s="377" t="s">
        <v>3327</v>
      </c>
      <c r="C18" s="378"/>
      <c r="D18" s="4"/>
      <c r="E18" s="4"/>
      <c r="F18" s="4"/>
      <c r="G18" s="4"/>
      <c r="H18" s="4"/>
      <c r="I18" s="4"/>
      <c r="J18" s="4"/>
      <c r="K18" s="4"/>
      <c r="L18" s="4"/>
      <c r="M18" s="4"/>
      <c r="N18" s="4"/>
      <c r="O18" s="4"/>
      <c r="P18" s="4"/>
      <c r="Q18" s="4"/>
    </row>
    <row r="19" spans="1:17" ht="45" hidden="1" customHeight="1" x14ac:dyDescent="0.2">
      <c r="A19" s="43" t="s">
        <v>3326</v>
      </c>
      <c r="B19" s="377" t="s">
        <v>3328</v>
      </c>
      <c r="C19" s="378"/>
      <c r="D19" s="4"/>
      <c r="E19" s="4"/>
      <c r="F19" s="4"/>
      <c r="G19" s="4"/>
      <c r="H19" s="4"/>
      <c r="I19" s="4"/>
      <c r="J19" s="4"/>
      <c r="K19" s="4"/>
      <c r="L19" s="4"/>
      <c r="M19" s="4"/>
      <c r="N19" s="4"/>
      <c r="O19" s="4"/>
      <c r="P19" s="4"/>
      <c r="Q19" s="4"/>
    </row>
    <row r="20" spans="1:17" ht="45" hidden="1" customHeight="1" x14ac:dyDescent="0.2">
      <c r="A20" s="43" t="s">
        <v>3329</v>
      </c>
      <c r="B20" s="377" t="s">
        <v>3330</v>
      </c>
      <c r="C20" s="378"/>
      <c r="D20" s="4"/>
      <c r="E20" s="4"/>
      <c r="F20" s="4"/>
      <c r="G20" s="4"/>
      <c r="H20" s="4"/>
      <c r="I20" s="4"/>
      <c r="J20" s="4"/>
      <c r="K20" s="4"/>
      <c r="L20" s="4"/>
      <c r="M20" s="4"/>
      <c r="N20" s="4"/>
      <c r="O20" s="4"/>
      <c r="P20" s="4"/>
      <c r="Q20" s="4"/>
    </row>
    <row r="21" spans="1:17" ht="30" hidden="1" customHeight="1" x14ac:dyDescent="0.2">
      <c r="A21" s="43" t="s">
        <v>3331</v>
      </c>
      <c r="B21" s="377" t="s">
        <v>3332</v>
      </c>
      <c r="C21" s="378"/>
      <c r="D21" s="4"/>
      <c r="E21" s="4"/>
      <c r="F21" s="4"/>
      <c r="G21" s="4"/>
      <c r="H21" s="4"/>
      <c r="I21" s="4"/>
      <c r="J21" s="4"/>
      <c r="K21" s="4"/>
      <c r="L21" s="4"/>
      <c r="M21" s="4"/>
      <c r="N21" s="4"/>
      <c r="O21" s="4"/>
      <c r="P21" s="4"/>
      <c r="Q21" s="4"/>
    </row>
    <row r="22" spans="1:17" ht="30" hidden="1" customHeight="1" x14ac:dyDescent="0.2">
      <c r="A22" s="43" t="s">
        <v>3333</v>
      </c>
      <c r="B22" s="377" t="s">
        <v>3334</v>
      </c>
      <c r="C22" s="378"/>
      <c r="D22" s="4"/>
      <c r="E22" s="4"/>
      <c r="F22" s="4"/>
      <c r="G22" s="4"/>
      <c r="H22" s="4"/>
      <c r="I22" s="4"/>
      <c r="J22" s="4"/>
      <c r="K22" s="4"/>
      <c r="L22" s="4"/>
      <c r="M22" s="4"/>
      <c r="N22" s="4"/>
      <c r="O22" s="4"/>
      <c r="P22" s="4"/>
      <c r="Q22" s="4"/>
    </row>
    <row r="23" spans="1:17" ht="30" hidden="1" customHeight="1" x14ac:dyDescent="0.2">
      <c r="A23" s="43" t="s">
        <v>3335</v>
      </c>
      <c r="B23" s="377" t="s">
        <v>3336</v>
      </c>
      <c r="C23" s="378"/>
      <c r="D23" s="4"/>
      <c r="E23" s="4"/>
      <c r="F23" s="4"/>
      <c r="G23" s="4"/>
      <c r="H23" s="4"/>
      <c r="I23" s="4"/>
      <c r="J23" s="4"/>
      <c r="K23" s="4"/>
      <c r="L23" s="4"/>
      <c r="M23" s="4"/>
      <c r="N23" s="4"/>
      <c r="O23" s="4"/>
      <c r="P23" s="4"/>
      <c r="Q23" s="4"/>
    </row>
    <row r="24" spans="1:17" ht="30" hidden="1" customHeight="1" x14ac:dyDescent="0.2">
      <c r="A24" s="43" t="s">
        <v>3337</v>
      </c>
      <c r="B24" s="377" t="s">
        <v>3338</v>
      </c>
      <c r="C24" s="378"/>
      <c r="D24" s="4"/>
      <c r="E24" s="4"/>
      <c r="F24" s="4"/>
      <c r="G24" s="4"/>
      <c r="H24" s="4"/>
      <c r="I24" s="4"/>
      <c r="J24" s="4"/>
      <c r="K24" s="4"/>
      <c r="L24" s="4"/>
      <c r="M24" s="4"/>
      <c r="N24" s="4"/>
      <c r="O24" s="4"/>
      <c r="P24" s="4"/>
      <c r="Q24" s="4"/>
    </row>
    <row r="25" spans="1:17" ht="30" hidden="1" customHeight="1" x14ac:dyDescent="0.2">
      <c r="A25" s="43" t="s">
        <v>3339</v>
      </c>
      <c r="B25" s="377" t="s">
        <v>3340</v>
      </c>
      <c r="C25" s="378"/>
      <c r="D25" s="4"/>
      <c r="E25" s="4"/>
      <c r="F25" s="4"/>
      <c r="G25" s="4"/>
      <c r="H25" s="4"/>
      <c r="I25" s="4"/>
      <c r="J25" s="4"/>
      <c r="K25" s="4"/>
      <c r="L25" s="4"/>
      <c r="M25" s="4"/>
      <c r="N25" s="4"/>
      <c r="O25" s="4"/>
      <c r="P25" s="4"/>
      <c r="Q25" s="4"/>
    </row>
    <row r="26" spans="1:17" ht="30" hidden="1" customHeight="1" x14ac:dyDescent="0.2">
      <c r="A26" s="43" t="s">
        <v>3341</v>
      </c>
      <c r="B26" s="377" t="s">
        <v>3342</v>
      </c>
      <c r="C26" s="378"/>
      <c r="D26" s="4"/>
      <c r="E26" s="4"/>
      <c r="F26" s="4"/>
      <c r="G26" s="4"/>
      <c r="H26" s="4"/>
      <c r="I26" s="4"/>
      <c r="J26" s="4"/>
      <c r="K26" s="4"/>
      <c r="L26" s="4"/>
      <c r="M26" s="4"/>
      <c r="N26" s="4"/>
      <c r="O26" s="4"/>
      <c r="P26" s="4"/>
      <c r="Q26" s="4"/>
    </row>
    <row r="27" spans="1:17" ht="70.5" hidden="1" customHeight="1" x14ac:dyDescent="0.2">
      <c r="A27" s="43" t="s">
        <v>3343</v>
      </c>
      <c r="B27" s="377" t="s">
        <v>3344</v>
      </c>
      <c r="C27" s="378"/>
      <c r="D27" s="4"/>
      <c r="E27" s="4"/>
      <c r="F27" s="4"/>
      <c r="G27" s="4"/>
      <c r="H27" s="4"/>
      <c r="I27" s="4"/>
      <c r="J27" s="4"/>
      <c r="K27" s="4"/>
      <c r="L27" s="4"/>
      <c r="M27" s="4"/>
      <c r="N27" s="4"/>
      <c r="O27" s="4"/>
      <c r="P27" s="4"/>
      <c r="Q27" s="4"/>
    </row>
    <row r="28" spans="1:17" ht="48" hidden="1" customHeight="1" x14ac:dyDescent="0.2">
      <c r="A28" s="43" t="s">
        <v>3345</v>
      </c>
      <c r="B28" s="377" t="s">
        <v>3346</v>
      </c>
      <c r="C28" s="378"/>
      <c r="D28" s="4"/>
      <c r="E28" s="4"/>
      <c r="F28" s="4"/>
      <c r="G28" s="4"/>
      <c r="H28" s="4"/>
      <c r="I28" s="4"/>
      <c r="J28" s="4"/>
      <c r="K28" s="4"/>
      <c r="L28" s="4"/>
      <c r="M28" s="4"/>
      <c r="N28" s="4"/>
      <c r="O28" s="4"/>
      <c r="P28" s="4"/>
      <c r="Q28" s="4"/>
    </row>
    <row r="29" spans="1:17" ht="100.5" hidden="1" customHeight="1" x14ac:dyDescent="0.2">
      <c r="A29" s="43" t="s">
        <v>3347</v>
      </c>
      <c r="B29" s="377" t="s">
        <v>3348</v>
      </c>
      <c r="C29" s="378"/>
      <c r="D29" s="4"/>
      <c r="E29" s="4"/>
      <c r="F29" s="4"/>
      <c r="G29" s="4"/>
      <c r="H29" s="4"/>
      <c r="I29" s="4"/>
      <c r="J29" s="4"/>
      <c r="K29" s="4"/>
      <c r="L29" s="4"/>
      <c r="M29" s="4"/>
      <c r="N29" s="4"/>
      <c r="O29" s="4"/>
      <c r="P29" s="4"/>
      <c r="Q29" s="4"/>
    </row>
    <row r="30" spans="1:17" ht="45" hidden="1" customHeight="1" x14ac:dyDescent="0.2">
      <c r="A30" s="43" t="s">
        <v>3349</v>
      </c>
      <c r="B30" s="377" t="s">
        <v>3350</v>
      </c>
      <c r="C30" s="378"/>
      <c r="D30" s="4"/>
      <c r="E30" s="4"/>
      <c r="F30" s="4"/>
      <c r="G30" s="4"/>
      <c r="H30" s="4"/>
      <c r="I30" s="4"/>
      <c r="J30" s="4"/>
      <c r="K30" s="4"/>
      <c r="L30" s="4"/>
      <c r="M30" s="4"/>
      <c r="N30" s="4"/>
      <c r="O30" s="4"/>
      <c r="P30" s="4"/>
      <c r="Q30" s="4"/>
    </row>
    <row r="31" spans="1:17" ht="45" hidden="1" customHeight="1" x14ac:dyDescent="0.2">
      <c r="A31" s="43" t="s">
        <v>3351</v>
      </c>
      <c r="B31" s="377" t="s">
        <v>3352</v>
      </c>
      <c r="C31" s="378"/>
      <c r="D31" s="4"/>
      <c r="E31" s="4"/>
      <c r="F31" s="4"/>
      <c r="G31" s="4"/>
      <c r="H31" s="4"/>
      <c r="I31" s="4"/>
      <c r="J31" s="4"/>
      <c r="K31" s="4"/>
      <c r="L31" s="4"/>
      <c r="M31" s="4"/>
      <c r="N31" s="4"/>
      <c r="O31" s="4"/>
      <c r="P31" s="4"/>
      <c r="Q31" s="4"/>
    </row>
    <row r="32" spans="1:17" ht="45" hidden="1" customHeight="1" x14ac:dyDescent="0.2">
      <c r="A32" s="43" t="s">
        <v>3353</v>
      </c>
      <c r="B32" s="377" t="s">
        <v>3354</v>
      </c>
      <c r="C32" s="378"/>
      <c r="D32" s="4"/>
      <c r="E32" s="4"/>
      <c r="F32" s="4"/>
      <c r="G32" s="4"/>
      <c r="H32" s="4"/>
      <c r="I32" s="4"/>
      <c r="J32" s="4"/>
      <c r="K32" s="4"/>
      <c r="L32" s="4"/>
      <c r="M32" s="4"/>
      <c r="N32" s="4"/>
      <c r="O32" s="4"/>
      <c r="P32" s="4"/>
      <c r="Q32" s="4"/>
    </row>
    <row r="33" spans="1:17" ht="72" hidden="1" customHeight="1" x14ac:dyDescent="0.2">
      <c r="A33" s="43" t="s">
        <v>3355</v>
      </c>
      <c r="B33" s="377" t="s">
        <v>3356</v>
      </c>
      <c r="C33" s="378"/>
      <c r="D33" s="4"/>
      <c r="E33" s="4"/>
      <c r="F33" s="4"/>
      <c r="G33" s="4"/>
      <c r="H33" s="4"/>
      <c r="I33" s="4"/>
      <c r="J33" s="4"/>
      <c r="K33" s="4"/>
      <c r="L33" s="4"/>
      <c r="M33" s="4"/>
      <c r="N33" s="4"/>
      <c r="O33" s="4"/>
      <c r="P33" s="4"/>
      <c r="Q33" s="4"/>
    </row>
    <row r="34" spans="1:17" ht="79.5" hidden="1" customHeight="1" x14ac:dyDescent="0.2">
      <c r="A34" s="43" t="s">
        <v>3357</v>
      </c>
      <c r="B34" s="377" t="s">
        <v>3358</v>
      </c>
      <c r="C34" s="378"/>
      <c r="D34" s="4"/>
      <c r="E34" s="4"/>
      <c r="F34" s="4"/>
      <c r="G34" s="4"/>
      <c r="H34" s="4"/>
      <c r="I34" s="4"/>
      <c r="J34" s="4"/>
      <c r="K34" s="4"/>
      <c r="L34" s="4"/>
      <c r="M34" s="4"/>
      <c r="N34" s="4"/>
      <c r="O34" s="4"/>
      <c r="P34" s="4"/>
      <c r="Q34" s="4"/>
    </row>
    <row r="35" spans="1:17" ht="70.5" hidden="1" customHeight="1" x14ac:dyDescent="0.2">
      <c r="A35" s="43" t="s">
        <v>3359</v>
      </c>
      <c r="B35" s="377" t="s">
        <v>3360</v>
      </c>
      <c r="C35" s="378"/>
      <c r="D35" s="4"/>
      <c r="E35" s="4"/>
      <c r="F35" s="4"/>
      <c r="G35" s="4"/>
      <c r="H35" s="4"/>
      <c r="I35" s="4"/>
      <c r="J35" s="4"/>
      <c r="K35" s="4"/>
      <c r="L35" s="4"/>
      <c r="M35" s="4"/>
      <c r="N35" s="4"/>
      <c r="O35" s="4"/>
      <c r="P35" s="4"/>
      <c r="Q35" s="4"/>
    </row>
    <row r="36" spans="1:17" ht="45.75" hidden="1" customHeight="1" x14ac:dyDescent="0.2">
      <c r="A36" s="43" t="s">
        <v>3361</v>
      </c>
      <c r="B36" s="377" t="s">
        <v>3362</v>
      </c>
      <c r="C36" s="378"/>
      <c r="D36" s="4"/>
      <c r="E36" s="4"/>
      <c r="F36" s="4"/>
      <c r="G36" s="4"/>
      <c r="H36" s="4"/>
      <c r="I36" s="4"/>
      <c r="J36" s="4"/>
      <c r="K36" s="4"/>
      <c r="L36" s="4"/>
      <c r="M36" s="4"/>
      <c r="N36" s="4"/>
      <c r="O36" s="4"/>
      <c r="P36" s="4"/>
      <c r="Q36" s="4"/>
    </row>
    <row r="37" spans="1:17" ht="54.75" hidden="1" customHeight="1" x14ac:dyDescent="0.2">
      <c r="A37" s="43" t="s">
        <v>3363</v>
      </c>
      <c r="B37" s="377" t="s">
        <v>3364</v>
      </c>
      <c r="C37" s="378"/>
      <c r="D37" s="4"/>
      <c r="E37" s="4"/>
      <c r="F37" s="4"/>
      <c r="G37" s="4"/>
      <c r="H37" s="4"/>
      <c r="I37" s="4"/>
      <c r="J37" s="4"/>
      <c r="K37" s="4"/>
      <c r="L37" s="4"/>
      <c r="M37" s="4"/>
      <c r="N37" s="4"/>
      <c r="O37" s="4"/>
      <c r="P37" s="4"/>
      <c r="Q37" s="4"/>
    </row>
    <row r="38" spans="1:17" ht="37.5" hidden="1" customHeight="1" x14ac:dyDescent="0.2">
      <c r="A38" s="43" t="s">
        <v>3365</v>
      </c>
      <c r="B38" s="377" t="s">
        <v>3366</v>
      </c>
      <c r="C38" s="378"/>
      <c r="D38" s="4"/>
      <c r="E38" s="4"/>
      <c r="F38" s="4"/>
      <c r="G38" s="4"/>
      <c r="H38" s="4"/>
      <c r="I38" s="4"/>
      <c r="J38" s="4"/>
      <c r="K38" s="4"/>
      <c r="L38" s="4"/>
      <c r="M38" s="4"/>
      <c r="N38" s="4"/>
      <c r="O38" s="4"/>
      <c r="P38" s="4"/>
      <c r="Q38" s="4"/>
    </row>
    <row r="39" spans="1:17" ht="61.5" hidden="1" customHeight="1" x14ac:dyDescent="0.2">
      <c r="A39" s="43" t="s">
        <v>3367</v>
      </c>
      <c r="B39" s="377" t="s">
        <v>3368</v>
      </c>
      <c r="C39" s="378"/>
      <c r="D39" s="4"/>
      <c r="E39" s="4"/>
      <c r="F39" s="4"/>
      <c r="G39" s="4"/>
      <c r="H39" s="4"/>
      <c r="I39" s="4"/>
      <c r="J39" s="4"/>
      <c r="K39" s="4"/>
      <c r="L39" s="4"/>
      <c r="M39" s="4"/>
      <c r="N39" s="4"/>
      <c r="O39" s="4"/>
      <c r="P39" s="4"/>
      <c r="Q39" s="4"/>
    </row>
    <row r="40" spans="1:17" ht="53.25" hidden="1" customHeight="1" x14ac:dyDescent="0.2">
      <c r="A40" s="43" t="s">
        <v>3369</v>
      </c>
      <c r="B40" s="377" t="s">
        <v>3370</v>
      </c>
      <c r="C40" s="378"/>
      <c r="D40" s="4"/>
      <c r="E40" s="4"/>
      <c r="F40" s="4"/>
      <c r="G40" s="4"/>
      <c r="H40" s="4"/>
      <c r="I40" s="4"/>
      <c r="J40" s="4"/>
      <c r="K40" s="4"/>
      <c r="L40" s="4"/>
      <c r="M40" s="4"/>
      <c r="N40" s="4"/>
      <c r="O40" s="4"/>
      <c r="P40" s="4"/>
      <c r="Q40" s="4"/>
    </row>
    <row r="41" spans="1:17" ht="73.5" hidden="1" customHeight="1" x14ac:dyDescent="0.2">
      <c r="A41" s="43" t="s">
        <v>3371</v>
      </c>
      <c r="B41" s="377" t="s">
        <v>3372</v>
      </c>
      <c r="C41" s="378"/>
      <c r="D41" s="4"/>
      <c r="E41" s="4"/>
      <c r="F41" s="4"/>
      <c r="G41" s="4"/>
      <c r="H41" s="4"/>
      <c r="I41" s="4"/>
      <c r="J41" s="4"/>
      <c r="K41" s="4"/>
      <c r="L41" s="4"/>
      <c r="M41" s="4"/>
      <c r="N41" s="4"/>
      <c r="O41" s="4"/>
      <c r="P41" s="4"/>
      <c r="Q41" s="4"/>
    </row>
    <row r="42" spans="1:17" ht="57.75" hidden="1" customHeight="1" x14ac:dyDescent="0.2">
      <c r="A42" s="43" t="s">
        <v>3373</v>
      </c>
      <c r="B42" s="377" t="s">
        <v>3374</v>
      </c>
      <c r="C42" s="378"/>
      <c r="D42" s="4"/>
      <c r="E42" s="4"/>
      <c r="F42" s="4"/>
      <c r="G42" s="4"/>
      <c r="H42" s="4"/>
      <c r="I42" s="4"/>
      <c r="J42" s="4"/>
      <c r="K42" s="4"/>
      <c r="L42" s="4"/>
      <c r="M42" s="4"/>
      <c r="N42" s="4"/>
      <c r="O42" s="4"/>
      <c r="P42" s="4"/>
      <c r="Q42" s="4"/>
    </row>
    <row r="43" spans="1:17" ht="84" hidden="1" customHeight="1" x14ac:dyDescent="0.2">
      <c r="A43" s="43" t="s">
        <v>3375</v>
      </c>
      <c r="B43" s="377" t="s">
        <v>3376</v>
      </c>
      <c r="C43" s="378"/>
      <c r="D43" s="4"/>
      <c r="E43" s="4"/>
      <c r="F43" s="4"/>
      <c r="G43" s="4"/>
      <c r="H43" s="4"/>
      <c r="I43" s="4"/>
      <c r="J43" s="4"/>
      <c r="K43" s="4"/>
      <c r="L43" s="4"/>
      <c r="M43" s="4"/>
      <c r="N43" s="4"/>
      <c r="O43" s="4"/>
      <c r="P43" s="4"/>
      <c r="Q43" s="4"/>
    </row>
    <row r="44" spans="1:17" ht="48" hidden="1" customHeight="1" x14ac:dyDescent="0.2">
      <c r="A44" s="43" t="s">
        <v>3377</v>
      </c>
      <c r="B44" s="377" t="s">
        <v>3378</v>
      </c>
      <c r="C44" s="378"/>
      <c r="D44" s="4"/>
      <c r="E44" s="4"/>
      <c r="F44" s="4"/>
      <c r="G44" s="4"/>
      <c r="H44" s="4"/>
      <c r="I44" s="4"/>
      <c r="J44" s="4"/>
      <c r="K44" s="4"/>
      <c r="L44" s="4"/>
      <c r="M44" s="4"/>
      <c r="N44" s="4"/>
      <c r="O44" s="4"/>
      <c r="P44" s="4"/>
      <c r="Q44" s="4"/>
    </row>
    <row r="45" spans="1:17" ht="57" hidden="1" customHeight="1" x14ac:dyDescent="0.2">
      <c r="A45" s="43" t="s">
        <v>3379</v>
      </c>
      <c r="B45" s="377" t="s">
        <v>3380</v>
      </c>
      <c r="C45" s="378"/>
      <c r="D45" s="4"/>
      <c r="E45" s="4"/>
      <c r="F45" s="4"/>
      <c r="G45" s="4"/>
      <c r="H45" s="4"/>
      <c r="I45" s="4"/>
      <c r="J45" s="4"/>
      <c r="K45" s="4"/>
      <c r="L45" s="4"/>
      <c r="M45" s="4"/>
      <c r="N45" s="4"/>
      <c r="O45" s="4"/>
      <c r="P45" s="4"/>
      <c r="Q45" s="4"/>
    </row>
    <row r="46" spans="1:17" ht="73.5" hidden="1" customHeight="1" x14ac:dyDescent="0.2">
      <c r="A46" s="43" t="s">
        <v>3381</v>
      </c>
      <c r="B46" s="387" t="s">
        <v>3382</v>
      </c>
      <c r="C46" s="378"/>
      <c r="D46" s="41"/>
      <c r="E46" s="4"/>
      <c r="F46" s="4"/>
      <c r="G46" s="4"/>
      <c r="H46" s="4"/>
      <c r="I46" s="4"/>
      <c r="J46" s="4"/>
      <c r="K46" s="4"/>
      <c r="L46" s="4"/>
      <c r="M46" s="4"/>
      <c r="N46" s="4"/>
      <c r="O46" s="4"/>
      <c r="P46" s="4"/>
      <c r="Q46" s="4"/>
    </row>
    <row r="47" spans="1:17" ht="66" hidden="1" customHeight="1" x14ac:dyDescent="0.2">
      <c r="A47" s="48" t="s">
        <v>3383</v>
      </c>
      <c r="B47" s="388" t="s">
        <v>3384</v>
      </c>
      <c r="C47" s="388"/>
      <c r="D47" s="4"/>
      <c r="E47" s="4"/>
      <c r="F47" s="4"/>
      <c r="G47" s="4"/>
      <c r="H47" s="4"/>
      <c r="I47" s="4"/>
      <c r="J47" s="4"/>
      <c r="K47" s="4"/>
      <c r="L47" s="4"/>
      <c r="M47" s="4"/>
      <c r="N47" s="4"/>
      <c r="O47" s="4"/>
      <c r="P47" s="4"/>
      <c r="Q47" s="4"/>
    </row>
    <row r="48" spans="1:17" ht="123.75" customHeight="1" x14ac:dyDescent="0.2">
      <c r="A48" s="271" t="s">
        <v>3385</v>
      </c>
      <c r="B48" s="386" t="s">
        <v>3386</v>
      </c>
      <c r="C48" s="385"/>
      <c r="D48" s="4"/>
      <c r="E48" s="4"/>
      <c r="F48" s="4"/>
      <c r="G48" s="4"/>
      <c r="H48" s="4"/>
      <c r="I48" s="4"/>
      <c r="J48" s="4"/>
      <c r="K48" s="4"/>
      <c r="L48" s="4"/>
      <c r="M48" s="4"/>
      <c r="N48" s="4"/>
      <c r="O48" s="4"/>
      <c r="P48" s="4"/>
      <c r="Q48" s="4"/>
    </row>
    <row r="49" spans="1:17" ht="34.5" customHeight="1" x14ac:dyDescent="0.2">
      <c r="A49" s="271" t="s">
        <v>3387</v>
      </c>
      <c r="B49" s="384" t="s">
        <v>3388</v>
      </c>
      <c r="C49" s="385"/>
      <c r="D49" s="4"/>
      <c r="E49" s="4"/>
      <c r="F49" s="4"/>
      <c r="G49" s="4"/>
      <c r="H49" s="4"/>
      <c r="I49" s="4"/>
      <c r="J49" s="4"/>
      <c r="K49" s="4"/>
      <c r="L49" s="4"/>
      <c r="M49" s="4"/>
      <c r="N49" s="4"/>
      <c r="O49" s="4"/>
      <c r="P49" s="4"/>
      <c r="Q49" s="4"/>
    </row>
    <row r="50" spans="1:17" ht="34.5" customHeight="1" x14ac:dyDescent="0.2">
      <c r="A50" s="271" t="s">
        <v>3389</v>
      </c>
      <c r="B50" s="384" t="s">
        <v>3390</v>
      </c>
      <c r="C50" s="385"/>
      <c r="D50" s="4"/>
      <c r="E50" s="4"/>
      <c r="F50" s="4"/>
      <c r="G50" s="4"/>
      <c r="H50" s="4"/>
      <c r="I50" s="4"/>
      <c r="J50" s="4"/>
      <c r="K50" s="4"/>
      <c r="L50" s="4"/>
      <c r="M50" s="4"/>
      <c r="N50" s="4"/>
      <c r="O50" s="4"/>
      <c r="P50" s="4"/>
      <c r="Q50" s="4"/>
    </row>
    <row r="51" spans="1:17" ht="31.5" customHeight="1" x14ac:dyDescent="0.2">
      <c r="A51" s="313" t="s">
        <v>3391</v>
      </c>
      <c r="B51" s="383"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OS.PP.RACUNOVODSTVO</cp:lastModifiedBy>
  <cp:lastPrinted>2023-01-25T08:23:03Z</cp:lastPrinted>
  <dcterms:created xsi:type="dcterms:W3CDTF">2022-04-01T05:14:30Z</dcterms:created>
  <dcterms:modified xsi:type="dcterms:W3CDTF">2023-04-05T08:33:19Z</dcterms:modified>
</cp:coreProperties>
</file>